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425"/>
  </bookViews>
  <sheets>
    <sheet name="Hoja3" sheetId="3" r:id="rId1"/>
  </sheets>
  <calcPr calcId="144525"/>
</workbook>
</file>

<file path=xl/calcChain.xml><?xml version="1.0" encoding="utf-8"?>
<calcChain xmlns="http://schemas.openxmlformats.org/spreadsheetml/2006/main">
  <c r="I176" i="3" l="1"/>
  <c r="K176" i="3"/>
  <c r="I137" i="3" l="1"/>
  <c r="I136" i="3"/>
  <c r="I123" i="3"/>
  <c r="I120" i="3"/>
  <c r="I118" i="3"/>
  <c r="I117" i="3"/>
  <c r="I115" i="3"/>
  <c r="B229" i="3" l="1"/>
  <c r="B227" i="3"/>
  <c r="B228" i="3"/>
  <c r="C230" i="3"/>
  <c r="B231" i="3"/>
  <c r="I198" i="3"/>
  <c r="I172" i="3"/>
  <c r="I150" i="3"/>
  <c r="I109" i="3"/>
  <c r="I103" i="3"/>
  <c r="I98" i="3"/>
  <c r="I88" i="3"/>
  <c r="I63" i="3"/>
  <c r="I67" i="3" s="1"/>
  <c r="I60" i="3"/>
  <c r="I62" i="3" s="1"/>
  <c r="I152" i="3" l="1"/>
  <c r="I160" i="3" s="1"/>
  <c r="I162" i="3" s="1"/>
  <c r="I173" i="3" s="1"/>
  <c r="I177" i="3" s="1"/>
  <c r="I153" i="3"/>
  <c r="I161" i="3" s="1"/>
  <c r="I65" i="3"/>
  <c r="I185" i="3"/>
  <c r="I184" i="3"/>
  <c r="I199" i="3"/>
  <c r="G236" i="3" s="1"/>
</calcChain>
</file>

<file path=xl/sharedStrings.xml><?xml version="1.0" encoding="utf-8"?>
<sst xmlns="http://schemas.openxmlformats.org/spreadsheetml/2006/main" count="218" uniqueCount="217">
  <si>
    <t>Release 1</t>
  </si>
  <si>
    <t>2. PERÍODO DE IMPOSICIÓN *</t>
  </si>
  <si>
    <t>Efectivo (caja y bancos)</t>
  </si>
  <si>
    <t>Préstamos bancarios o financieros</t>
  </si>
  <si>
    <t>Otros pasivos</t>
  </si>
  <si>
    <t>Otras cuentas y documentos por cobrar</t>
  </si>
  <si>
    <t>Reserva para indemnizaciones</t>
  </si>
  <si>
    <t>Inventario final</t>
  </si>
  <si>
    <t>Reserva legal acumulada</t>
  </si>
  <si>
    <t>Otras reservas acumuladas</t>
  </si>
  <si>
    <t>Inmuebles</t>
  </si>
  <si>
    <t>Utilidad acumulada</t>
  </si>
  <si>
    <t>Mobiliario y equipo</t>
  </si>
  <si>
    <t>Maquinaria</t>
  </si>
  <si>
    <t>Utilidad del período</t>
  </si>
  <si>
    <t>Vehículos</t>
  </si>
  <si>
    <t>Equipo de cómputo</t>
  </si>
  <si>
    <t>Otros activos depreciables</t>
  </si>
  <si>
    <t>Rentas no afectas</t>
  </si>
  <si>
    <t>Activos amortizables</t>
  </si>
  <si>
    <t>Capital</t>
  </si>
  <si>
    <t>Inversiones</t>
  </si>
  <si>
    <t>(-) Depreciaciones acumuladas</t>
  </si>
  <si>
    <t>(-) Amortizaciones acumuladas</t>
  </si>
  <si>
    <t>Otros activos</t>
  </si>
  <si>
    <t>Rentas de capital facturadas con retención definitiva del impuesto</t>
  </si>
  <si>
    <t>Rentas de capital facturadas con pago directo del impuesto</t>
  </si>
  <si>
    <t>Otras rentas de capital sujetas a retención definitiva (Ej.: Premios de lotería, intereses, dividendos, etc.)</t>
  </si>
  <si>
    <t>Total de ingresos de otras categorías de renta</t>
  </si>
  <si>
    <t>Ingresos por negociación de bienes y/o derechos que no sean del giro habitual</t>
  </si>
  <si>
    <t>Costo y mejoras de los bienes y/o derechos</t>
  </si>
  <si>
    <t>(-) Otros gastos incurridos para efectuar la transacción</t>
  </si>
  <si>
    <t>Ganancias de capital de este período</t>
  </si>
  <si>
    <t>Pérdidas de capital de este período</t>
  </si>
  <si>
    <t>Remanente de pérdidas de capital del período anterior</t>
  </si>
  <si>
    <t>Ganancias de capital sobre las que pagó impuesto</t>
  </si>
  <si>
    <t>Impuesto sobre ganancias de capital pagado en este período</t>
  </si>
  <si>
    <t>Remanente de pérdidas de capital para el siguiente período</t>
  </si>
  <si>
    <t>Son 11 dígitos que aparecen en la parte superior derecha del encabezado del formulario a corregir. Ejemplo 12345678901.</t>
  </si>
  <si>
    <t>(-) Impuesto ingresado con el formulario que se rectifica y anteriores</t>
  </si>
  <si>
    <t>(=) Impuesto a pagar</t>
  </si>
  <si>
    <t>(son las multas, intereses y mora por presentación o pago extemporáneo)</t>
  </si>
  <si>
    <t>Fecha de vencimiento según calendario tributario</t>
  </si>
  <si>
    <t>(+) Multa formal (por presentación extemporánea)</t>
  </si>
  <si>
    <t>(+) Multa por omisión</t>
  </si>
  <si>
    <t>(+) Multa por rectificación</t>
  </si>
  <si>
    <t>(+) Intereses</t>
  </si>
  <si>
    <t>(+) Mora</t>
  </si>
  <si>
    <t>(=) Accesorios a pagar</t>
  </si>
  <si>
    <t>TOTAL A PAGAR</t>
  </si>
  <si>
    <t>CERTIFICA que la declaración que antecede, fue elaborada conforme los registros contables del contribuyente (NIT)</t>
  </si>
  <si>
    <t>Y que los mismos reflejan sus resultados de operación por el período de imposición</t>
  </si>
  <si>
    <t>(Si es contribuyente calificado como Especial o Agente de Retención del IVA)</t>
  </si>
  <si>
    <t>B) Declaro y juro que los datos contenidos en este formulario son verdaderos y que conozco la pena correspondiente al delito de perjurio.</t>
  </si>
  <si>
    <t>SAT</t>
  </si>
  <si>
    <t>Superintendencia de Administración Tributaria</t>
  </si>
  <si>
    <r>
      <t xml:space="preserve">Número de Acceso                      </t>
    </r>
    <r>
      <rPr>
        <sz val="8"/>
        <color rgb="FFFF0000"/>
        <rFont val="Verdana"/>
        <family val="2"/>
      </rPr>
      <t>000 000 000</t>
    </r>
  </si>
  <si>
    <t>Número de Formulario</t>
  </si>
  <si>
    <t>00 000 000 000</t>
  </si>
  <si>
    <t>EXCLUSIVAMENTE PARA USO DIDÁCTICO</t>
  </si>
  <si>
    <t>Número de Contingencia</t>
  </si>
  <si>
    <t>1. NIT DEL CONTRIBUYENTE *</t>
  </si>
  <si>
    <t>Sin guiones</t>
  </si>
  <si>
    <t>Nombre o Razón Social del Contribuyente</t>
  </si>
  <si>
    <t>AÑO</t>
  </si>
  <si>
    <t>(+) Costos y gastos no deducibles</t>
  </si>
  <si>
    <t>SAT-1411</t>
  </si>
  <si>
    <t>ISR ANUAL</t>
  </si>
  <si>
    <t>Impuesto Sobre la Renta para los Regímenes Sobre las Utilidades de Actividades Lucrativas, Opcional Simplificado Sobre Ingresos de Actividades Lucrativas y Contribuyentes Exentos. Declaración jurada y pago anual.</t>
  </si>
  <si>
    <t>Producción, venta y comercialización de bienes</t>
  </si>
  <si>
    <t>Exportaciones de servicios</t>
  </si>
  <si>
    <t>Prestación de servicios</t>
  </si>
  <si>
    <t>Arrendamientos y subarrendamientos de bienes muebles e inmuebles del giro habitual</t>
  </si>
  <si>
    <t>Servicios de transporte de carga y de personas</t>
  </si>
  <si>
    <t>Servicios de comunicaciones, incluyendo telecomunicaciones</t>
  </si>
  <si>
    <t>Servicios de asesoramiento jurídico, técnico, financiero, administrativo o de otra índole</t>
  </si>
  <si>
    <t>Cualquier forma de negociación de películas cinematográficas, cintas de video, etc.</t>
  </si>
  <si>
    <t>Dietas, comisiones, viáticos no sujetos a liquidación, gastos de representación</t>
  </si>
  <si>
    <t>Rentas exentas</t>
  </si>
  <si>
    <t>Ganancias cambiarias</t>
  </si>
  <si>
    <t>Cuentas incobrables recuperadas</t>
  </si>
  <si>
    <t>Otros ingresos</t>
  </si>
  <si>
    <t>RENTA BRUTA</t>
  </si>
  <si>
    <t>8.2.1 COSTO PRIMO</t>
  </si>
  <si>
    <t>Inventario inicial de materia prima</t>
  </si>
  <si>
    <t>(+) Compras netas de materia prima</t>
  </si>
  <si>
    <t>(+) Importaciones de materia prima</t>
  </si>
  <si>
    <t>(+) Gastos sobre compras de materia prima</t>
  </si>
  <si>
    <t>(-) Rebajas y devoluciones de materia prima</t>
  </si>
  <si>
    <t>(-) Inventario final de materia prima</t>
  </si>
  <si>
    <t>(+) Mano de obra directa</t>
  </si>
  <si>
    <t>COSTO PRIMO</t>
  </si>
  <si>
    <t>(+) Inventario inicial de mercadería</t>
  </si>
  <si>
    <t>(+) Importaciones de mercadería</t>
  </si>
  <si>
    <t>(-) Inventario final de mercadería</t>
  </si>
  <si>
    <t>COSTO DE VENTAS</t>
  </si>
  <si>
    <t>Gastos incurridos en la prestación de servicios</t>
  </si>
  <si>
    <t>Combustibles y lubricantes</t>
  </si>
  <si>
    <t>Gastos de transporte</t>
  </si>
  <si>
    <t>Sueldos, salarios y otras remuneraciones</t>
  </si>
  <si>
    <t>Sueldos pagados a socios o consejeros, cónyuges o parientes dentro de los grados de ley</t>
  </si>
  <si>
    <t>Aguinaldos</t>
  </si>
  <si>
    <t>Dietas</t>
  </si>
  <si>
    <t>Asignaciones patronales por jubilaciones, pensiones y primas por planes de previsión social</t>
  </si>
  <si>
    <t>Indemnizaciones</t>
  </si>
  <si>
    <t>Tierras laborables adjudicadas gratuitamente a los trabajadores</t>
  </si>
  <si>
    <t>Primas de seguro de vida, por accidente o enfermedad del empleado</t>
  </si>
  <si>
    <t>Primas de seguros contra incendio, robo, hurto, terremoto u otros riesgos</t>
  </si>
  <si>
    <t>Reaseguros y reafianzamientos</t>
  </si>
  <si>
    <t>Arrendamientos de bienes inmuebles</t>
  </si>
  <si>
    <t>Mejoras efectuadas por arrendatarios</t>
  </si>
  <si>
    <t>Intereses y otros cargos financieros</t>
  </si>
  <si>
    <t>Pérdidas por extravío, rotura, daño, evaporación, descomposición o destrucción de los bienes, por delitos, daños por fuerza mayor o caso fortuito contra el patrimonio</t>
  </si>
  <si>
    <t>Gastos de mantenimiento y reparación</t>
  </si>
  <si>
    <t>Depreciaciones</t>
  </si>
  <si>
    <t>Amortizaciones</t>
  </si>
  <si>
    <t>Cuentas incobrables</t>
  </si>
  <si>
    <t>Reservas técnicas y matemáticas (exclusivo para aseguradoras y entidades financieras)</t>
  </si>
  <si>
    <t>Honorarios, comisiones o pagos por servicios profesionales, financieros o de otra índole prestados en el país</t>
  </si>
  <si>
    <t>Viáticos</t>
  </si>
  <si>
    <t>Regalías</t>
  </si>
  <si>
    <t>Gastos de promoción, publicidad y propaganda</t>
  </si>
  <si>
    <t>Pérdidas cambiarias</t>
  </si>
  <si>
    <t>Gastos generales (diferentes a los establecidos en las casillas anteriores)</t>
  </si>
  <si>
    <t>TOTAL DE GASTOS</t>
  </si>
  <si>
    <t>Renta Neta (Diferencia entre renta bruta, costos y gastos)</t>
  </si>
  <si>
    <t>Pérdida fiscal</t>
  </si>
  <si>
    <t>ACREDITAMIENTOS</t>
  </si>
  <si>
    <t>SALDO NO ACREDITADO</t>
  </si>
  <si>
    <t>VALOR A ACREDITAR EN ESTE PERÍODO</t>
  </si>
  <si>
    <t>(-) ISO pagado en períodos anteriores pendiente de acreditar para este período y no acreditado en pagos trimestrales.</t>
  </si>
  <si>
    <t>ACREDITAMIENTOS PARA ESTE PERÍODO</t>
  </si>
  <si>
    <t>(-) Pagos trimestrales</t>
  </si>
  <si>
    <t>PAGO EN EXCESO</t>
  </si>
  <si>
    <t>Opinión del Dictamen</t>
  </si>
  <si>
    <t>3. AFILIACIÓN SEGÚN REGISTROS DE LA SAT</t>
  </si>
  <si>
    <t>Régimen Sobre las Actividades Lucrativas</t>
  </si>
  <si>
    <t>4. ACTIVIDAD ECONÓMICA*</t>
  </si>
  <si>
    <t>Actividad Económica Principal</t>
  </si>
  <si>
    <t xml:space="preserve">Actividad Económica Secundaria                                                                                                   </t>
  </si>
  <si>
    <t xml:space="preserve"> Ver listado de códigos</t>
  </si>
  <si>
    <r>
      <t>5.</t>
    </r>
    <r>
      <rPr>
        <b/>
        <sz val="7"/>
        <rFont val="Verdana"/>
        <family val="2"/>
      </rPr>
      <t xml:space="preserve">    </t>
    </r>
    <r>
      <rPr>
        <b/>
        <sz val="10"/>
        <rFont val="Verdana"/>
        <family val="2"/>
      </rPr>
      <t>INFORMACIÓN FINANCIERA</t>
    </r>
  </si>
  <si>
    <t>Amortizaciones acumuladas</t>
  </si>
  <si>
    <t>Cuentas y documentos por cobrar  del giro normal (no incluir las garantizadas con garantía prendaria o hipotecaria)</t>
  </si>
  <si>
    <t xml:space="preserve">Cuentas y documentos por pagar </t>
  </si>
  <si>
    <t>Créditos Líquidos y exigibles pendientes de reintegro</t>
  </si>
  <si>
    <t>Pérdida acumulada</t>
  </si>
  <si>
    <t xml:space="preserve">Pérdida del período </t>
  </si>
  <si>
    <t>Superávit por revaluación acumulada</t>
  </si>
  <si>
    <t>Depreciaciones acumuladas</t>
  </si>
  <si>
    <r>
      <t>6.</t>
    </r>
    <r>
      <rPr>
        <b/>
        <sz val="7"/>
        <rFont val="Verdana"/>
        <family val="2"/>
      </rPr>
      <t xml:space="preserve">    </t>
    </r>
    <r>
      <rPr>
        <b/>
        <sz val="10"/>
        <rFont val="Verdana"/>
        <family val="2"/>
      </rPr>
      <t>INGRESOS DE OTRAS CATEGORÍAS DE RENTA</t>
    </r>
  </si>
  <si>
    <t>Ventas realizadas a exportadores que emitieron facturas especiales según artículo 52 "A" Ley del IVA</t>
  </si>
  <si>
    <r>
      <t>7.</t>
    </r>
    <r>
      <rPr>
        <b/>
        <sz val="7"/>
        <rFont val="Verdana"/>
        <family val="2"/>
      </rPr>
      <t xml:space="preserve">    </t>
    </r>
    <r>
      <rPr>
        <b/>
        <sz val="10"/>
        <rFont val="Verdana"/>
        <family val="2"/>
      </rPr>
      <t>COMPENSACIÓN DE PÉRDIDAS Y GANANCIAS DE CAPITAL</t>
    </r>
  </si>
  <si>
    <r>
      <t>8.</t>
    </r>
    <r>
      <rPr>
        <b/>
        <sz val="7"/>
        <rFont val="Verdana"/>
        <family val="2"/>
      </rPr>
      <t xml:space="preserve">    </t>
    </r>
    <r>
      <rPr>
        <b/>
        <sz val="10"/>
        <rFont val="Verdana"/>
        <family val="2"/>
      </rPr>
      <t>RÉGIMEN SOBRE LAS UTILIDADES DE ACTIVIDADES LUCRATIVAS</t>
    </r>
  </si>
  <si>
    <t>8.1 INGRESOS</t>
  </si>
  <si>
    <t xml:space="preserve">Exportaciones de bienes </t>
  </si>
  <si>
    <t xml:space="preserve">Espectáculos públicos y de actuación </t>
  </si>
  <si>
    <t xml:space="preserve">Subsidios percibidos </t>
  </si>
  <si>
    <t xml:space="preserve">Honorarios profesionales </t>
  </si>
  <si>
    <t>8.2 COSTOS</t>
  </si>
  <si>
    <t>8.2.2 COSTO DE PRODUCCIÓN</t>
  </si>
  <si>
    <t xml:space="preserve">(+) Gastos indirectos de fabricación </t>
  </si>
  <si>
    <t>(+) Inventario inicial productos en proceso</t>
  </si>
  <si>
    <t>(-) Inventario final productos en proceso</t>
  </si>
  <si>
    <t xml:space="preserve">COSTO DE PRODUCCIÓN </t>
  </si>
  <si>
    <t>8.2.3 COSTO DE VENTAS</t>
  </si>
  <si>
    <t xml:space="preserve">(+) Compras de mercadería </t>
  </si>
  <si>
    <t>8.3 GASTOS</t>
  </si>
  <si>
    <t>Gastos de ventas</t>
  </si>
  <si>
    <t xml:space="preserve">Bonificaciones </t>
  </si>
  <si>
    <t xml:space="preserve">Cuotas patronales pagadas IGSS </t>
  </si>
  <si>
    <t xml:space="preserve">Cuotas patronales pagadas IRTRA e INTECAP </t>
  </si>
  <si>
    <t xml:space="preserve">Inversión en beneficio de trabajadores </t>
  </si>
  <si>
    <t xml:space="preserve">Arrendamientos de bienes muebles </t>
  </si>
  <si>
    <t>Impuestos, tasas y contribuciones y arbitrios municipales pagados</t>
  </si>
  <si>
    <t xml:space="preserve">Donaciones </t>
  </si>
  <si>
    <t xml:space="preserve">Honorarios, comisiones o pagos por servicios profesionales, financieros o de otra índole  prestados en el exterior </t>
  </si>
  <si>
    <t xml:space="preserve">Donaciones a favor del Estado, universidades entidades culturales o científicas </t>
  </si>
  <si>
    <t>Excedente de costos y gastos del 97% de los ingresos del período 2012</t>
  </si>
  <si>
    <t>8.4 DETERMINACIÓN DE RENTA IMPONIBLE E IMPUESTO</t>
  </si>
  <si>
    <t>Pérdida Neta (Diferencia entre Renta bruta y costos y gastos)</t>
  </si>
  <si>
    <t xml:space="preserve">(-) Rentas exentas </t>
  </si>
  <si>
    <t xml:space="preserve">(+) Costos y gastos para la generación de las rentas exentas </t>
  </si>
  <si>
    <t xml:space="preserve">(+) Costos y gastos para la generación de las rentas no afectas </t>
  </si>
  <si>
    <t>(+) Costos y gastos de rentas sujetas a retención definitiva según artículo 52 "A" Ley del IVA</t>
  </si>
  <si>
    <t xml:space="preserve">(+) Costos y gastos de rentas de capital </t>
  </si>
  <si>
    <t xml:space="preserve">Renta imponible </t>
  </si>
  <si>
    <t xml:space="preserve">Determinación del Impuesto sobre la Renta </t>
  </si>
  <si>
    <t xml:space="preserve">(-) IETAAP pagado en el año calendario anterior y no aplicado a pagos trimestrales </t>
  </si>
  <si>
    <t>(-) IEMA Pagado en año calendario anterior o según Decretos 32-95 y 116-97</t>
  </si>
  <si>
    <t xml:space="preserve">(-) Incentivo por inversión en fuentes nuevas y renovables de energía </t>
  </si>
  <si>
    <t>(-) ISET</t>
  </si>
  <si>
    <t xml:space="preserve">(-) Incentivos por inversiones forestales </t>
  </si>
  <si>
    <t>(-) Otros según resolución número</t>
  </si>
  <si>
    <t xml:space="preserve">(-)Incentivos Fiscales; Decreto 29-89 y 65-89, según resolución número </t>
  </si>
  <si>
    <t xml:space="preserve">SALDO DEL IMPUESTO </t>
  </si>
  <si>
    <t>(-) Pago en exceso período 2012 pendiente de acreditar</t>
  </si>
  <si>
    <t xml:space="preserve">IMPUESTO SOBRE LA RENTA </t>
  </si>
  <si>
    <r>
      <t>10.</t>
    </r>
    <r>
      <rPr>
        <b/>
        <sz val="7"/>
        <rFont val="Verdana"/>
        <family val="2"/>
      </rPr>
      <t xml:space="preserve"> </t>
    </r>
    <r>
      <rPr>
        <b/>
        <sz val="10"/>
        <rFont val="Verdana"/>
        <family val="2"/>
      </rPr>
      <t>RECTIFICACIÓN (opcional)</t>
    </r>
  </si>
  <si>
    <t xml:space="preserve"> (llene solo si necesita corregir datos de un formulario SAT-1411 anterior)</t>
  </si>
  <si>
    <t xml:space="preserve">Número de formulario SAT-1411 que se rectifica  </t>
  </si>
  <si>
    <t xml:space="preserve">(=) Impuesto a favor del contribuyente   </t>
  </si>
  <si>
    <r>
      <t>11.</t>
    </r>
    <r>
      <rPr>
        <b/>
        <sz val="7"/>
        <rFont val="Verdana"/>
        <family val="2"/>
      </rPr>
      <t xml:space="preserve"> </t>
    </r>
    <r>
      <rPr>
        <b/>
        <sz val="10"/>
        <rFont val="Verdana"/>
        <family val="2"/>
      </rPr>
      <t>ACCESORIOS</t>
    </r>
  </si>
  <si>
    <t>Fecha máxima de pago sin accesorios</t>
  </si>
  <si>
    <t xml:space="preserve">¿Cuándo pagará este formulario?                                                                                                </t>
  </si>
  <si>
    <t>Si el pago lo realizará después del 31/03/2014, cambie la fecha de esta casilla (máximo 20 días hábiles contados a partir de hoy). Luego de esa fecha el formulario caducará, el banco lo rechazará y deberá llenar otro. En base a esa fecha el formulario podrá adicionar accesorios.</t>
  </si>
  <si>
    <r>
      <t>11.</t>
    </r>
    <r>
      <rPr>
        <b/>
        <sz val="7"/>
        <rFont val="Times New Roman"/>
        <family val="1"/>
      </rPr>
      <t xml:space="preserve"> </t>
    </r>
    <r>
      <rPr>
        <b/>
        <sz val="10"/>
        <rFont val="Verdana"/>
        <family val="2"/>
      </rPr>
      <t>CERTIFICACIÓN DEL CONTADOR *</t>
    </r>
  </si>
  <si>
    <t>El infrascrito Contador registrado ante la Superintendencia de Administración Tributaria con el número</t>
  </si>
  <si>
    <r>
      <t>12.</t>
    </r>
    <r>
      <rPr>
        <b/>
        <sz val="7"/>
        <rFont val="Times New Roman"/>
        <family val="1"/>
      </rPr>
      <t xml:space="preserve">    </t>
    </r>
    <r>
      <rPr>
        <b/>
        <sz val="10"/>
        <rFont val="Verdana"/>
        <family val="2"/>
      </rPr>
      <t>INFORMACIÓN DE RESPALDO A LA DECLARACIÓN JURADA</t>
    </r>
  </si>
  <si>
    <t>El infrascrito contribuyente o Representante Legal, declara que en su poder se encuentra el informe emitido por el Contador Público y Auditor independiente, quien actuó en representación propia o de la firma de auditoría independiente, por lo que, dicho informe se encuentra a disposición de la Administración Tributaria en caso sea requerido y está integrado por el dictamen así como los Estados Financieros y las Notas a los mismos.</t>
  </si>
  <si>
    <r>
      <t xml:space="preserve">Fecha del Informe </t>
    </r>
    <r>
      <rPr>
        <b/>
        <sz val="8"/>
        <rFont val="Verdana"/>
        <family val="2"/>
      </rPr>
      <t xml:space="preserve">                                                                                                 </t>
    </r>
  </si>
  <si>
    <t>NIT del Contador Público y Auditor:</t>
  </si>
  <si>
    <t xml:space="preserve">Colegiado número: </t>
  </si>
  <si>
    <t>NIT de la firma de auditoría independiente (si el Contador Público y Auditor no actuó en representación propia)</t>
  </si>
  <si>
    <t>A) Los documentos de soporte de la presente declaración se ajustan a la ley, permanecerán en mi poder por el plazo legalmente establecido y los exhibiré o presentaré a requerimiento de la SAT.</t>
  </si>
  <si>
    <t>Valor en Libros</t>
  </si>
  <si>
    <t>Empresa ABCZ,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</si>
</sst>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0_);\(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Verdana"/>
      <family val="2"/>
    </font>
    <font>
      <b/>
      <sz val="16"/>
      <name val="Verdana"/>
      <family val="2"/>
    </font>
    <font>
      <sz val="5"/>
      <name val="Verdana"/>
      <family val="2"/>
    </font>
    <font>
      <sz val="8"/>
      <name val="Verdana"/>
      <family val="2"/>
    </font>
    <font>
      <sz val="6"/>
      <name val="Verdana"/>
      <family val="2"/>
    </font>
    <font>
      <sz val="8"/>
      <color rgb="FFFF0000"/>
      <name val="Verdana"/>
      <family val="2"/>
    </font>
    <font>
      <sz val="7"/>
      <name val="Verdana"/>
      <family val="2"/>
    </font>
    <font>
      <b/>
      <sz val="10"/>
      <color rgb="FFFF0000"/>
      <name val="Verdana"/>
      <family val="2"/>
    </font>
    <font>
      <sz val="4"/>
      <name val="Verdana"/>
      <family val="2"/>
    </font>
    <font>
      <sz val="10"/>
      <name val="Verdana"/>
      <family val="2"/>
    </font>
    <font>
      <sz val="10"/>
      <name val="Calibri"/>
      <family val="2"/>
      <scheme val="minor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sz val="8"/>
      <name val="Verdana"/>
      <family val="2"/>
    </font>
    <font>
      <u/>
      <sz val="8"/>
      <name val="Verdana"/>
      <family val="2"/>
    </font>
    <font>
      <b/>
      <sz val="7"/>
      <name val="Verdana"/>
      <family val="2"/>
    </font>
    <font>
      <b/>
      <sz val="10"/>
      <color theme="0" tint="-0.499984740745262"/>
      <name val="Verdana"/>
      <family val="2"/>
    </font>
    <font>
      <b/>
      <sz val="7"/>
      <name val="Times New Roman"/>
      <family val="1"/>
    </font>
    <font>
      <sz val="11"/>
      <color theme="1"/>
      <name val="Symbol"/>
      <family val="1"/>
      <charset val="2"/>
    </font>
    <font>
      <sz val="10"/>
      <color theme="0"/>
      <name val="Verdana"/>
      <family val="2"/>
    </font>
    <font>
      <sz val="10"/>
      <color theme="0" tint="-0.499984740745262"/>
      <name val="Verdana"/>
      <family val="2"/>
    </font>
    <font>
      <sz val="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548DD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B8CCE4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21">
    <xf numFmtId="0" fontId="0" fillId="0" borderId="0" xfId="0"/>
    <xf numFmtId="0" fontId="17" fillId="2" borderId="5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horizontal="center" wrapText="1"/>
    </xf>
    <xf numFmtId="0" fontId="17" fillId="2" borderId="8" xfId="0" applyFont="1" applyFill="1" applyBorder="1" applyAlignment="1" applyProtection="1">
      <alignment horizontal="center" wrapText="1"/>
    </xf>
    <xf numFmtId="0" fontId="0" fillId="4" borderId="0" xfId="0" applyFill="1" applyProtection="1"/>
    <xf numFmtId="0" fontId="0" fillId="0" borderId="0" xfId="0" applyProtection="1"/>
    <xf numFmtId="0" fontId="4" fillId="2" borderId="1" xfId="0" applyFont="1" applyFill="1" applyBorder="1" applyAlignment="1" applyProtection="1">
      <alignment horizontal="center" wrapText="1"/>
    </xf>
    <xf numFmtId="0" fontId="6" fillId="2" borderId="5" xfId="0" applyFont="1" applyFill="1" applyBorder="1" applyAlignment="1" applyProtection="1">
      <alignment horizontal="center" wrapText="1"/>
    </xf>
    <xf numFmtId="0" fontId="13" fillId="4" borderId="5" xfId="0" applyFont="1" applyFill="1" applyBorder="1" applyAlignment="1" applyProtection="1">
      <alignment horizontal="left" wrapText="1"/>
    </xf>
    <xf numFmtId="0" fontId="13" fillId="4" borderId="0" xfId="0" applyFont="1" applyFill="1" applyBorder="1" applyAlignment="1" applyProtection="1">
      <alignment horizontal="left" wrapText="1"/>
    </xf>
    <xf numFmtId="0" fontId="14" fillId="4" borderId="0" xfId="0" applyFont="1" applyFill="1" applyBorder="1" applyProtection="1"/>
    <xf numFmtId="0" fontId="14" fillId="4" borderId="8" xfId="0" applyFont="1" applyFill="1" applyBorder="1" applyProtection="1"/>
    <xf numFmtId="0" fontId="15" fillId="2" borderId="5" xfId="0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wrapText="1"/>
    </xf>
    <xf numFmtId="0" fontId="13" fillId="2" borderId="0" xfId="0" applyFont="1" applyFill="1" applyBorder="1" applyAlignment="1" applyProtection="1">
      <alignment horizontal="center" wrapText="1"/>
    </xf>
    <xf numFmtId="0" fontId="15" fillId="2" borderId="8" xfId="0" applyFont="1" applyFill="1" applyBorder="1" applyAlignment="1" applyProtection="1">
      <alignment horizontal="center" wrapText="1"/>
    </xf>
    <xf numFmtId="0" fontId="0" fillId="4" borderId="5" xfId="0" applyFont="1" applyFill="1" applyBorder="1" applyProtection="1"/>
    <xf numFmtId="0" fontId="0" fillId="4" borderId="0" xfId="0" applyFont="1" applyFill="1" applyBorder="1" applyProtection="1"/>
    <xf numFmtId="0" fontId="0" fillId="4" borderId="8" xfId="0" applyFont="1" applyFill="1" applyBorder="1" applyProtection="1"/>
    <xf numFmtId="0" fontId="2" fillId="4" borderId="0" xfId="0" applyFont="1" applyFill="1" applyBorder="1" applyAlignment="1" applyProtection="1">
      <alignment horizontal="right"/>
    </xf>
    <xf numFmtId="0" fontId="0" fillId="4" borderId="17" xfId="0" applyFont="1" applyFill="1" applyBorder="1" applyProtection="1"/>
    <xf numFmtId="0" fontId="0" fillId="4" borderId="19" xfId="0" applyFont="1" applyFill="1" applyBorder="1" applyProtection="1"/>
    <xf numFmtId="0" fontId="0" fillId="4" borderId="19" xfId="0" applyFont="1" applyFill="1" applyBorder="1" applyAlignment="1" applyProtection="1">
      <alignment horizontal="center"/>
    </xf>
    <xf numFmtId="0" fontId="0" fillId="4" borderId="24" xfId="0" applyFont="1" applyFill="1" applyBorder="1" applyProtection="1"/>
    <xf numFmtId="164" fontId="13" fillId="0" borderId="3" xfId="0" applyNumberFormat="1" applyFont="1" applyBorder="1" applyAlignment="1" applyProtection="1">
      <alignment wrapText="1"/>
    </xf>
    <xf numFmtId="0" fontId="7" fillId="0" borderId="0" xfId="0" applyFont="1" applyBorder="1" applyAlignment="1" applyProtection="1">
      <alignment horizontal="left" wrapText="1"/>
    </xf>
    <xf numFmtId="39" fontId="13" fillId="0" borderId="36" xfId="0" applyNumberFormat="1" applyFont="1" applyBorder="1" applyAlignment="1" applyProtection="1">
      <alignment horizontal="right" vertical="center" wrapText="1"/>
      <protection locked="0"/>
    </xf>
    <xf numFmtId="39" fontId="13" fillId="0" borderId="43" xfId="0" applyNumberFormat="1" applyFont="1" applyBorder="1" applyAlignment="1" applyProtection="1">
      <alignment horizontal="right" vertical="center" wrapText="1"/>
      <protection locked="0"/>
    </xf>
    <xf numFmtId="0" fontId="23" fillId="0" borderId="0" xfId="0" applyFont="1" applyProtection="1"/>
    <xf numFmtId="14" fontId="23" fillId="0" borderId="0" xfId="0" applyNumberFormat="1" applyFont="1" applyProtection="1"/>
    <xf numFmtId="14" fontId="0" fillId="0" borderId="0" xfId="0" applyNumberFormat="1" applyProtection="1"/>
    <xf numFmtId="39" fontId="0" fillId="0" borderId="0" xfId="0" applyNumberFormat="1" applyProtection="1"/>
    <xf numFmtId="0" fontId="26" fillId="4" borderId="0" xfId="0" applyFont="1" applyFill="1" applyProtection="1"/>
    <xf numFmtId="39" fontId="0" fillId="0" borderId="0" xfId="0" applyNumberFormat="1" applyProtection="1">
      <protection hidden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7" fillId="2" borderId="10" xfId="0" applyFont="1" applyFill="1" applyBorder="1" applyAlignment="1" applyProtection="1">
      <alignment horizontal="center" vertical="center" wrapText="1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top" wrapText="1"/>
    </xf>
    <xf numFmtId="0" fontId="8" fillId="2" borderId="8" xfId="0" applyFont="1" applyFill="1" applyBorder="1" applyAlignment="1" applyProtection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17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wrapText="1"/>
    </xf>
    <xf numFmtId="0" fontId="8" fillId="2" borderId="8" xfId="0" applyFont="1" applyFill="1" applyBorder="1" applyAlignment="1" applyProtection="1">
      <alignment horizontal="center" wrapText="1"/>
    </xf>
    <xf numFmtId="0" fontId="11" fillId="2" borderId="6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16" fillId="3" borderId="21" xfId="0" applyFont="1" applyFill="1" applyBorder="1" applyAlignment="1" applyProtection="1">
      <alignment horizontal="center" wrapText="1"/>
    </xf>
    <xf numFmtId="0" fontId="16" fillId="3" borderId="22" xfId="0" applyFont="1" applyFill="1" applyBorder="1" applyAlignment="1" applyProtection="1">
      <alignment horizontal="center" wrapText="1"/>
    </xf>
    <xf numFmtId="0" fontId="16" fillId="3" borderId="23" xfId="0" applyFont="1" applyFill="1" applyBorder="1" applyAlignment="1" applyProtection="1">
      <alignment horizontal="center" wrapText="1"/>
    </xf>
    <xf numFmtId="0" fontId="16" fillId="2" borderId="21" xfId="0" applyFont="1" applyFill="1" applyBorder="1" applyAlignment="1" applyProtection="1">
      <alignment horizontal="center" wrapText="1"/>
    </xf>
    <xf numFmtId="0" fontId="16" fillId="2" borderId="22" xfId="0" applyFont="1" applyFill="1" applyBorder="1" applyAlignment="1" applyProtection="1">
      <alignment horizontal="center" wrapText="1"/>
    </xf>
    <xf numFmtId="0" fontId="16" fillId="2" borderId="23" xfId="0" applyFont="1" applyFill="1" applyBorder="1" applyAlignment="1" applyProtection="1">
      <alignment horizontal="center" wrapText="1"/>
    </xf>
    <xf numFmtId="0" fontId="15" fillId="2" borderId="5" xfId="0" applyFont="1" applyFill="1" applyBorder="1" applyAlignment="1" applyProtection="1">
      <alignment horizontal="center" vertical="top" wrapText="1"/>
    </xf>
    <xf numFmtId="0" fontId="15" fillId="2" borderId="0" xfId="0" applyFont="1" applyFill="1" applyBorder="1" applyAlignment="1" applyProtection="1">
      <alignment horizontal="center" vertical="top" wrapText="1"/>
    </xf>
    <xf numFmtId="0" fontId="15" fillId="2" borderId="8" xfId="0" applyFont="1" applyFill="1" applyBorder="1" applyAlignment="1" applyProtection="1">
      <alignment horizontal="center" vertical="top" wrapText="1"/>
    </xf>
    <xf numFmtId="0" fontId="0" fillId="4" borderId="21" xfId="0" applyFont="1" applyFill="1" applyBorder="1" applyAlignment="1" applyProtection="1">
      <alignment horizontal="center"/>
      <protection locked="0"/>
    </xf>
    <xf numFmtId="0" fontId="0" fillId="4" borderId="23" xfId="0" applyFont="1" applyFill="1" applyBorder="1" applyAlignment="1" applyProtection="1">
      <alignment horizontal="center"/>
      <protection locked="0"/>
    </xf>
    <xf numFmtId="0" fontId="12" fillId="3" borderId="21" xfId="0" applyFont="1" applyFill="1" applyBorder="1" applyAlignment="1" applyProtection="1">
      <alignment horizontal="center" wrapText="1"/>
    </xf>
    <xf numFmtId="0" fontId="12" fillId="3" borderId="22" xfId="0" applyFont="1" applyFill="1" applyBorder="1" applyAlignment="1" applyProtection="1">
      <alignment horizontal="center" wrapText="1"/>
    </xf>
    <xf numFmtId="0" fontId="12" fillId="3" borderId="23" xfId="0" applyFont="1" applyFill="1" applyBorder="1" applyAlignment="1" applyProtection="1">
      <alignment horizontal="center" wrapText="1"/>
    </xf>
    <xf numFmtId="0" fontId="15" fillId="2" borderId="5" xfId="0" applyFont="1" applyFill="1" applyBorder="1" applyAlignment="1" applyProtection="1">
      <alignment horizontal="center" wrapText="1"/>
    </xf>
    <xf numFmtId="0" fontId="15" fillId="2" borderId="0" xfId="0" applyFont="1" applyFill="1" applyBorder="1" applyAlignment="1" applyProtection="1">
      <alignment horizontal="center" wrapText="1"/>
    </xf>
    <xf numFmtId="0" fontId="15" fillId="2" borderId="8" xfId="0" applyFont="1" applyFill="1" applyBorder="1" applyAlignment="1" applyProtection="1">
      <alignment horizontal="center" wrapText="1"/>
    </xf>
    <xf numFmtId="0" fontId="15" fillId="2" borderId="21" xfId="0" applyFont="1" applyFill="1" applyBorder="1" applyAlignment="1" applyProtection="1">
      <alignment horizontal="center" wrapText="1"/>
      <protection locked="0"/>
    </xf>
    <xf numFmtId="0" fontId="15" fillId="2" borderId="22" xfId="0" applyFont="1" applyFill="1" applyBorder="1" applyAlignment="1" applyProtection="1">
      <alignment horizontal="center" wrapText="1"/>
      <protection locked="0"/>
    </xf>
    <xf numFmtId="0" fontId="15" fillId="2" borderId="23" xfId="0" applyFont="1" applyFill="1" applyBorder="1" applyAlignment="1" applyProtection="1">
      <alignment horizontal="center" wrapText="1"/>
      <protection locked="0"/>
    </xf>
    <xf numFmtId="0" fontId="16" fillId="2" borderId="5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>
      <alignment horizontal="center" wrapText="1"/>
    </xf>
    <xf numFmtId="0" fontId="16" fillId="2" borderId="8" xfId="0" applyFont="1" applyFill="1" applyBorder="1" applyAlignment="1" applyProtection="1">
      <alignment horizontal="center" wrapText="1"/>
    </xf>
    <xf numFmtId="0" fontId="15" fillId="2" borderId="5" xfId="0" applyFont="1" applyFill="1" applyBorder="1" applyAlignment="1" applyProtection="1">
      <alignment horizontal="center"/>
    </xf>
    <xf numFmtId="0" fontId="15" fillId="2" borderId="0" xfId="0" applyFont="1" applyFill="1" applyBorder="1" applyAlignment="1" applyProtection="1">
      <alignment horizontal="center"/>
    </xf>
    <xf numFmtId="0" fontId="15" fillId="2" borderId="8" xfId="0" applyFont="1" applyFill="1" applyBorder="1" applyAlignment="1" applyProtection="1">
      <alignment horizontal="center"/>
    </xf>
    <xf numFmtId="0" fontId="17" fillId="2" borderId="21" xfId="0" applyFont="1" applyFill="1" applyBorder="1" applyAlignment="1" applyProtection="1">
      <alignment horizontal="center" wrapText="1"/>
      <protection locked="0"/>
    </xf>
    <xf numFmtId="0" fontId="17" fillId="2" borderId="22" xfId="0" applyFont="1" applyFill="1" applyBorder="1" applyAlignment="1" applyProtection="1">
      <alignment horizontal="center" wrapText="1"/>
      <protection locked="0"/>
    </xf>
    <xf numFmtId="0" fontId="17" fillId="2" borderId="23" xfId="0" applyFont="1" applyFill="1" applyBorder="1" applyAlignment="1" applyProtection="1">
      <alignment horizontal="center" wrapText="1"/>
      <protection locked="0"/>
    </xf>
    <xf numFmtId="39" fontId="13" fillId="0" borderId="36" xfId="0" applyNumberFormat="1" applyFont="1" applyBorder="1" applyAlignment="1" applyProtection="1">
      <alignment horizontal="right" vertical="center" wrapText="1"/>
      <protection locked="0"/>
    </xf>
    <xf numFmtId="39" fontId="13" fillId="0" borderId="39" xfId="0" applyNumberFormat="1" applyFont="1" applyBorder="1" applyAlignment="1" applyProtection="1">
      <alignment horizontal="right" vertical="center" wrapText="1"/>
      <protection locked="0"/>
    </xf>
    <xf numFmtId="0" fontId="7" fillId="0" borderId="34" xfId="0" applyFont="1" applyBorder="1" applyAlignment="1" applyProtection="1">
      <alignment horizontal="left" vertical="center" wrapText="1"/>
    </xf>
    <xf numFmtId="0" fontId="7" fillId="0" borderId="35" xfId="0" applyFont="1" applyBorder="1" applyAlignment="1" applyProtection="1">
      <alignment horizontal="left" vertical="center" wrapText="1"/>
    </xf>
    <xf numFmtId="0" fontId="7" fillId="0" borderId="38" xfId="0" applyFont="1" applyBorder="1" applyAlignment="1" applyProtection="1">
      <alignment horizontal="left" vertical="center" wrapText="1"/>
    </xf>
    <xf numFmtId="0" fontId="7" fillId="2" borderId="46" xfId="0" applyFont="1" applyFill="1" applyBorder="1" applyAlignment="1" applyProtection="1">
      <alignment horizontal="left" wrapText="1"/>
    </xf>
    <xf numFmtId="0" fontId="7" fillId="2" borderId="47" xfId="0" applyFont="1" applyFill="1" applyBorder="1" applyAlignment="1" applyProtection="1">
      <alignment horizontal="left" wrapText="1"/>
    </xf>
    <xf numFmtId="43" fontId="13" fillId="2" borderId="47" xfId="0" applyNumberFormat="1" applyFont="1" applyFill="1" applyBorder="1" applyAlignment="1" applyProtection="1">
      <alignment horizontal="right" wrapText="1"/>
      <protection locked="0"/>
    </xf>
    <xf numFmtId="43" fontId="13" fillId="2" borderId="48" xfId="0" applyNumberFormat="1" applyFont="1" applyFill="1" applyBorder="1" applyAlignment="1" applyProtection="1">
      <alignment horizontal="right" wrapText="1"/>
      <protection locked="0"/>
    </xf>
    <xf numFmtId="0" fontId="15" fillId="5" borderId="15" xfId="0" applyFont="1" applyFill="1" applyBorder="1" applyAlignment="1" applyProtection="1">
      <alignment horizontal="center" wrapText="1"/>
    </xf>
    <xf numFmtId="0" fontId="15" fillId="5" borderId="14" xfId="0" applyFont="1" applyFill="1" applyBorder="1" applyAlignment="1" applyProtection="1">
      <alignment horizontal="center" wrapText="1"/>
    </xf>
    <xf numFmtId="0" fontId="15" fillId="5" borderId="29" xfId="0" applyFont="1" applyFill="1" applyBorder="1" applyAlignment="1" applyProtection="1">
      <alignment horizontal="center" wrapText="1"/>
    </xf>
    <xf numFmtId="39" fontId="13" fillId="0" borderId="43" xfId="0" applyNumberFormat="1" applyFont="1" applyBorder="1" applyAlignment="1" applyProtection="1">
      <alignment horizontal="right" vertical="center" wrapText="1"/>
      <protection locked="0"/>
    </xf>
    <xf numFmtId="39" fontId="13" fillId="0" borderId="45" xfId="0" applyNumberFormat="1" applyFont="1" applyBorder="1" applyAlignment="1" applyProtection="1">
      <alignment horizontal="right" vertical="center" wrapText="1"/>
      <protection locked="0"/>
    </xf>
    <xf numFmtId="0" fontId="7" fillId="8" borderId="25" xfId="0" applyFont="1" applyFill="1" applyBorder="1" applyAlignment="1" applyProtection="1">
      <alignment horizontal="center" vertical="center" wrapText="1"/>
    </xf>
    <xf numFmtId="0" fontId="7" fillId="8" borderId="26" xfId="0" applyFont="1" applyFill="1" applyBorder="1" applyAlignment="1" applyProtection="1">
      <alignment horizontal="center" vertical="center" wrapText="1"/>
    </xf>
    <xf numFmtId="0" fontId="7" fillId="8" borderId="27" xfId="0" applyFont="1" applyFill="1" applyBorder="1" applyAlignment="1" applyProtection="1">
      <alignment horizontal="center" vertical="center" wrapText="1"/>
    </xf>
    <xf numFmtId="43" fontId="13" fillId="0" borderId="68" xfId="0" applyNumberFormat="1" applyFont="1" applyBorder="1" applyAlignment="1" applyProtection="1">
      <alignment horizontal="right" wrapText="1"/>
      <protection locked="0"/>
    </xf>
    <xf numFmtId="43" fontId="13" fillId="0" borderId="69" xfId="0" applyNumberFormat="1" applyFont="1" applyBorder="1" applyAlignment="1" applyProtection="1">
      <alignment horizontal="right" wrapText="1"/>
      <protection locked="0"/>
    </xf>
    <xf numFmtId="0" fontId="7" fillId="0" borderId="15" xfId="0" applyFont="1" applyBorder="1" applyAlignment="1" applyProtection="1">
      <alignment horizontal="left" wrapText="1"/>
    </xf>
    <xf numFmtId="0" fontId="7" fillId="0" borderId="14" xfId="0" applyFont="1" applyBorder="1" applyAlignment="1" applyProtection="1">
      <alignment horizontal="left" wrapText="1"/>
    </xf>
    <xf numFmtId="0" fontId="7" fillId="0" borderId="16" xfId="0" applyFont="1" applyBorder="1" applyAlignment="1" applyProtection="1">
      <alignment horizontal="left" wrapText="1"/>
    </xf>
    <xf numFmtId="0" fontId="15" fillId="8" borderId="55" xfId="0" applyFont="1" applyFill="1" applyBorder="1" applyAlignment="1" applyProtection="1">
      <alignment horizontal="center" wrapText="1"/>
    </xf>
    <xf numFmtId="0" fontId="15" fillId="8" borderId="56" xfId="0" applyFont="1" applyFill="1" applyBorder="1" applyAlignment="1" applyProtection="1">
      <alignment horizontal="center" wrapText="1"/>
    </xf>
    <xf numFmtId="0" fontId="15" fillId="5" borderId="25" xfId="0" applyFont="1" applyFill="1" applyBorder="1" applyAlignment="1" applyProtection="1">
      <alignment horizontal="center" wrapText="1"/>
    </xf>
    <xf numFmtId="0" fontId="15" fillId="5" borderId="26" xfId="0" applyFont="1" applyFill="1" applyBorder="1" applyAlignment="1" applyProtection="1">
      <alignment horizontal="center" wrapText="1"/>
    </xf>
    <xf numFmtId="0" fontId="15" fillId="5" borderId="27" xfId="0" applyFont="1" applyFill="1" applyBorder="1" applyAlignment="1" applyProtection="1">
      <alignment horizontal="center" wrapText="1"/>
    </xf>
    <xf numFmtId="0" fontId="7" fillId="0" borderId="34" xfId="0" applyFont="1" applyBorder="1" applyAlignment="1" applyProtection="1">
      <alignment horizontal="left" wrapText="1"/>
    </xf>
    <xf numFmtId="0" fontId="7" fillId="0" borderId="38" xfId="0" applyFont="1" applyBorder="1" applyAlignment="1" applyProtection="1">
      <alignment horizontal="left" wrapText="1"/>
    </xf>
    <xf numFmtId="0" fontId="7" fillId="0" borderId="54" xfId="0" applyFont="1" applyBorder="1" applyAlignment="1" applyProtection="1">
      <alignment horizontal="left" wrapText="1"/>
    </xf>
    <xf numFmtId="39" fontId="13" fillId="0" borderId="47" xfId="0" applyNumberFormat="1" applyFont="1" applyBorder="1" applyAlignment="1" applyProtection="1">
      <alignment horizontal="right" wrapText="1"/>
      <protection locked="0"/>
    </xf>
    <xf numFmtId="0" fontId="18" fillId="2" borderId="49" xfId="0" applyFont="1" applyFill="1" applyBorder="1" applyAlignment="1" applyProtection="1">
      <alignment horizontal="left" wrapText="1"/>
    </xf>
    <xf numFmtId="0" fontId="18" fillId="2" borderId="50" xfId="0" applyFont="1" applyFill="1" applyBorder="1" applyAlignment="1" applyProtection="1">
      <alignment horizontal="left" wrapText="1"/>
    </xf>
    <xf numFmtId="43" fontId="21" fillId="0" borderId="50" xfId="0" applyNumberFormat="1" applyFont="1" applyFill="1" applyBorder="1" applyAlignment="1" applyProtection="1">
      <alignment horizontal="right" wrapText="1"/>
      <protection locked="0"/>
    </xf>
    <xf numFmtId="43" fontId="21" fillId="0" borderId="51" xfId="0" applyNumberFormat="1" applyFont="1" applyFill="1" applyBorder="1" applyAlignment="1" applyProtection="1">
      <alignment horizontal="right" wrapText="1"/>
      <protection locked="0"/>
    </xf>
    <xf numFmtId="0" fontId="13" fillId="7" borderId="25" xfId="0" applyFont="1" applyFill="1" applyBorder="1" applyAlignment="1" applyProtection="1">
      <alignment wrapText="1"/>
    </xf>
    <xf numFmtId="0" fontId="13" fillId="7" borderId="26" xfId="0" applyFont="1" applyFill="1" applyBorder="1" applyAlignment="1" applyProtection="1">
      <alignment wrapText="1"/>
    </xf>
    <xf numFmtId="0" fontId="13" fillId="7" borderId="27" xfId="0" applyFont="1" applyFill="1" applyBorder="1" applyAlignment="1" applyProtection="1">
      <alignment wrapText="1"/>
    </xf>
    <xf numFmtId="0" fontId="15" fillId="10" borderId="25" xfId="0" applyFont="1" applyFill="1" applyBorder="1" applyAlignment="1" applyProtection="1">
      <alignment horizontal="center" wrapText="1"/>
    </xf>
    <xf numFmtId="0" fontId="15" fillId="10" borderId="26" xfId="0" applyFont="1" applyFill="1" applyBorder="1" applyAlignment="1" applyProtection="1">
      <alignment horizontal="center" wrapText="1"/>
    </xf>
    <xf numFmtId="0" fontId="15" fillId="10" borderId="27" xfId="0" applyFont="1" applyFill="1" applyBorder="1" applyAlignment="1" applyProtection="1">
      <alignment horizontal="center" wrapText="1"/>
    </xf>
    <xf numFmtId="0" fontId="7" fillId="0" borderId="41" xfId="0" applyFont="1" applyBorder="1" applyAlignment="1" applyProtection="1">
      <alignment horizontal="left" wrapText="1"/>
    </xf>
    <xf numFmtId="0" fontId="7" fillId="0" borderId="44" xfId="0" applyFont="1" applyBorder="1" applyAlignment="1" applyProtection="1">
      <alignment horizontal="left" wrapText="1"/>
    </xf>
    <xf numFmtId="0" fontId="7" fillId="0" borderId="64" xfId="0" applyFont="1" applyBorder="1" applyAlignment="1" applyProtection="1">
      <alignment horizontal="left" wrapText="1"/>
    </xf>
    <xf numFmtId="39" fontId="15" fillId="0" borderId="21" xfId="0" applyNumberFormat="1" applyFont="1" applyFill="1" applyBorder="1" applyAlignment="1" applyProtection="1">
      <alignment horizontal="right" wrapText="1"/>
    </xf>
    <xf numFmtId="39" fontId="15" fillId="0" borderId="63" xfId="0" applyNumberFormat="1" applyFont="1" applyFill="1" applyBorder="1" applyAlignment="1" applyProtection="1">
      <alignment horizontal="right" wrapText="1"/>
    </xf>
    <xf numFmtId="0" fontId="24" fillId="9" borderId="17" xfId="0" applyFont="1" applyFill="1" applyBorder="1" applyAlignment="1" applyProtection="1">
      <alignment horizontal="center" wrapText="1"/>
    </xf>
    <xf numFmtId="0" fontId="24" fillId="9" borderId="31" xfId="0" applyFont="1" applyFill="1" applyBorder="1" applyAlignment="1" applyProtection="1">
      <alignment horizontal="center" wrapText="1"/>
    </xf>
    <xf numFmtId="39" fontId="13" fillId="0" borderId="21" xfId="0" applyNumberFormat="1" applyFont="1" applyFill="1" applyBorder="1" applyAlignment="1" applyProtection="1">
      <alignment horizontal="right" wrapText="1"/>
    </xf>
    <xf numFmtId="39" fontId="13" fillId="0" borderId="63" xfId="0" applyNumberFormat="1" applyFont="1" applyFill="1" applyBorder="1" applyAlignment="1" applyProtection="1">
      <alignment horizontal="right" wrapText="1"/>
    </xf>
    <xf numFmtId="0" fontId="7" fillId="0" borderId="34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7" fillId="0" borderId="54" xfId="0" applyFont="1" applyBorder="1" applyAlignment="1">
      <alignment horizontal="left" wrapText="1"/>
    </xf>
    <xf numFmtId="39" fontId="13" fillId="0" borderId="21" xfId="0" applyNumberFormat="1" applyFont="1" applyFill="1" applyBorder="1" applyAlignment="1" applyProtection="1">
      <alignment horizontal="right" wrapText="1"/>
      <protection locked="0"/>
    </xf>
    <xf numFmtId="39" fontId="13" fillId="0" borderId="63" xfId="0" applyNumberFormat="1" applyFont="1" applyFill="1" applyBorder="1" applyAlignment="1" applyProtection="1">
      <alignment horizontal="right" wrapText="1"/>
      <protection locked="0"/>
    </xf>
    <xf numFmtId="0" fontId="7" fillId="0" borderId="60" xfId="0" applyFont="1" applyBorder="1" applyAlignment="1" applyProtection="1">
      <alignment horizontal="left" wrapText="1"/>
    </xf>
    <xf numFmtId="0" fontId="7" fillId="0" borderId="61" xfId="0" applyFont="1" applyBorder="1" applyAlignment="1" applyProtection="1">
      <alignment horizontal="left" wrapText="1"/>
    </xf>
    <xf numFmtId="0" fontId="7" fillId="0" borderId="62" xfId="0" applyFont="1" applyBorder="1" applyAlignment="1" applyProtection="1">
      <alignment horizontal="left" wrapText="1"/>
    </xf>
    <xf numFmtId="39" fontId="13" fillId="4" borderId="21" xfId="0" applyNumberFormat="1" applyFont="1" applyFill="1" applyBorder="1" applyAlignment="1" applyProtection="1">
      <alignment horizontal="right" wrapText="1"/>
    </xf>
    <xf numFmtId="0" fontId="13" fillId="4" borderId="63" xfId="0" applyFont="1" applyFill="1" applyBorder="1" applyAlignment="1" applyProtection="1">
      <alignment horizontal="right" wrapText="1"/>
    </xf>
    <xf numFmtId="39" fontId="13" fillId="0" borderId="47" xfId="0" applyNumberFormat="1" applyFont="1" applyFill="1" applyBorder="1" applyAlignment="1" applyProtection="1">
      <alignment horizontal="right" wrapText="1"/>
      <protection locked="0"/>
    </xf>
    <xf numFmtId="39" fontId="13" fillId="0" borderId="48" xfId="0" applyNumberFormat="1" applyFont="1" applyFill="1" applyBorder="1" applyAlignment="1" applyProtection="1">
      <alignment horizontal="right" wrapText="1"/>
      <protection locked="0"/>
    </xf>
    <xf numFmtId="0" fontId="15" fillId="8" borderId="57" xfId="0" applyFont="1" applyFill="1" applyBorder="1" applyAlignment="1" applyProtection="1">
      <alignment horizontal="center" wrapText="1"/>
    </xf>
    <xf numFmtId="0" fontId="15" fillId="8" borderId="39" xfId="0" applyFont="1" applyFill="1" applyBorder="1" applyAlignment="1" applyProtection="1">
      <alignment horizontal="center" wrapText="1"/>
    </xf>
    <xf numFmtId="0" fontId="18" fillId="2" borderId="28" xfId="0" applyFont="1" applyFill="1" applyBorder="1" applyAlignment="1" applyProtection="1">
      <alignment horizontal="center" vertical="center" wrapText="1"/>
      <protection locked="0"/>
    </xf>
    <xf numFmtId="0" fontId="16" fillId="0" borderId="29" xfId="0" applyFont="1" applyBorder="1" applyAlignment="1" applyProtection="1">
      <alignment vertical="center"/>
      <protection locked="0"/>
    </xf>
    <xf numFmtId="0" fontId="16" fillId="0" borderId="17" xfId="0" applyFont="1" applyBorder="1" applyAlignment="1" applyProtection="1">
      <alignment vertical="center"/>
      <protection locked="0"/>
    </xf>
    <xf numFmtId="0" fontId="16" fillId="0" borderId="31" xfId="0" applyFont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left" wrapText="1"/>
    </xf>
    <xf numFmtId="0" fontId="7" fillId="2" borderId="3" xfId="0" applyFont="1" applyFill="1" applyBorder="1" applyAlignment="1" applyProtection="1">
      <alignment horizontal="left" wrapText="1"/>
    </xf>
    <xf numFmtId="0" fontId="19" fillId="0" borderId="3" xfId="2" applyFont="1" applyBorder="1" applyAlignment="1" applyProtection="1">
      <alignment horizontal="left"/>
    </xf>
    <xf numFmtId="0" fontId="19" fillId="0" borderId="4" xfId="2" applyFont="1" applyBorder="1" applyAlignment="1" applyProtection="1">
      <alignment horizontal="left"/>
    </xf>
    <xf numFmtId="0" fontId="12" fillId="6" borderId="25" xfId="0" applyFont="1" applyFill="1" applyBorder="1" applyAlignment="1" applyProtection="1">
      <alignment horizontal="center" wrapText="1"/>
    </xf>
    <xf numFmtId="0" fontId="12" fillId="6" borderId="26" xfId="0" applyFont="1" applyFill="1" applyBorder="1" applyAlignment="1" applyProtection="1">
      <alignment horizontal="center" wrapText="1"/>
    </xf>
    <xf numFmtId="0" fontId="12" fillId="6" borderId="27" xfId="0" applyFont="1" applyFill="1" applyBorder="1" applyAlignment="1" applyProtection="1">
      <alignment horizontal="center" wrapText="1"/>
    </xf>
    <xf numFmtId="0" fontId="18" fillId="2" borderId="30" xfId="0" applyFont="1" applyFill="1" applyBorder="1" applyAlignment="1" applyProtection="1">
      <alignment horizontal="left" wrapText="1"/>
    </xf>
    <xf numFmtId="0" fontId="18" fillId="2" borderId="19" xfId="0" applyFont="1" applyFill="1" applyBorder="1" applyAlignment="1" applyProtection="1">
      <alignment horizontal="left" wrapText="1"/>
    </xf>
    <xf numFmtId="0" fontId="18" fillId="2" borderId="24" xfId="0" applyFont="1" applyFill="1" applyBorder="1" applyAlignment="1" applyProtection="1">
      <alignment horizontal="left" wrapText="1"/>
    </xf>
    <xf numFmtId="0" fontId="18" fillId="2" borderId="10" xfId="0" applyFont="1" applyFill="1" applyBorder="1" applyAlignment="1" applyProtection="1">
      <alignment horizontal="left" wrapText="1"/>
    </xf>
    <xf numFmtId="0" fontId="18" fillId="2" borderId="11" xfId="0" applyFont="1" applyFill="1" applyBorder="1" applyAlignment="1" applyProtection="1">
      <alignment horizontal="left" wrapText="1"/>
    </xf>
    <xf numFmtId="0" fontId="18" fillId="2" borderId="20" xfId="0" applyFont="1" applyFill="1" applyBorder="1" applyAlignment="1" applyProtection="1">
      <alignment horizontal="left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vertical="center"/>
      <protection locked="0"/>
    </xf>
    <xf numFmtId="0" fontId="16" fillId="0" borderId="33" xfId="0" applyFont="1" applyBorder="1" applyAlignment="1" applyProtection="1">
      <alignment vertical="center"/>
      <protection locked="0"/>
    </xf>
    <xf numFmtId="0" fontId="16" fillId="0" borderId="12" xfId="0" applyFont="1" applyBorder="1" applyAlignment="1" applyProtection="1">
      <alignment vertical="center"/>
      <protection locked="0"/>
    </xf>
    <xf numFmtId="0" fontId="7" fillId="2" borderId="15" xfId="0" applyFont="1" applyFill="1" applyBorder="1" applyAlignment="1" applyProtection="1">
      <alignment horizontal="left" wrapText="1"/>
    </xf>
    <xf numFmtId="0" fontId="7" fillId="2" borderId="14" xfId="0" applyFont="1" applyFill="1" applyBorder="1" applyAlignment="1" applyProtection="1">
      <alignment horizontal="left" wrapText="1"/>
    </xf>
    <xf numFmtId="0" fontId="7" fillId="2" borderId="16" xfId="0" applyFont="1" applyFill="1" applyBorder="1" applyAlignment="1" applyProtection="1">
      <alignment horizontal="left" wrapText="1"/>
    </xf>
    <xf numFmtId="0" fontId="15" fillId="8" borderId="58" xfId="0" applyFont="1" applyFill="1" applyBorder="1" applyAlignment="1" applyProtection="1">
      <alignment horizontal="center" wrapText="1"/>
    </xf>
    <xf numFmtId="0" fontId="15" fillId="8" borderId="59" xfId="0" applyFont="1" applyFill="1" applyBorder="1" applyAlignment="1" applyProtection="1">
      <alignment horizontal="center" wrapText="1"/>
    </xf>
    <xf numFmtId="39" fontId="13" fillId="0" borderId="21" xfId="0" applyNumberFormat="1" applyFont="1" applyBorder="1" applyAlignment="1" applyProtection="1">
      <alignment horizontal="right" wrapText="1"/>
      <protection locked="0"/>
    </xf>
    <xf numFmtId="39" fontId="13" fillId="0" borderId="23" xfId="0" applyNumberFormat="1" applyFont="1" applyBorder="1" applyAlignment="1" applyProtection="1">
      <alignment horizontal="right" wrapText="1"/>
      <protection locked="0"/>
    </xf>
    <xf numFmtId="0" fontId="7" fillId="0" borderId="10" xfId="0" applyFont="1" applyBorder="1" applyAlignment="1" applyProtection="1">
      <alignment horizontal="left" wrapText="1"/>
    </xf>
    <xf numFmtId="0" fontId="7" fillId="0" borderId="11" xfId="0" applyFont="1" applyBorder="1" applyAlignment="1" applyProtection="1">
      <alignment horizontal="left" wrapText="1"/>
    </xf>
    <xf numFmtId="0" fontId="7" fillId="0" borderId="20" xfId="0" applyFont="1" applyBorder="1" applyAlignment="1" applyProtection="1">
      <alignment horizontal="left" wrapText="1"/>
    </xf>
    <xf numFmtId="43" fontId="25" fillId="0" borderId="21" xfId="0" applyNumberFormat="1" applyFont="1" applyFill="1" applyBorder="1" applyAlignment="1" applyProtection="1">
      <alignment horizontal="right" wrapText="1"/>
    </xf>
    <xf numFmtId="43" fontId="25" fillId="0" borderId="63" xfId="0" applyNumberFormat="1" applyFont="1" applyFill="1" applyBorder="1" applyAlignment="1" applyProtection="1">
      <alignment horizontal="right" wrapText="1"/>
    </xf>
    <xf numFmtId="0" fontId="13" fillId="7" borderId="37" xfId="0" applyFont="1" applyFill="1" applyBorder="1" applyAlignment="1" applyProtection="1">
      <alignment horizontal="center" wrapText="1"/>
    </xf>
    <xf numFmtId="0" fontId="13" fillId="7" borderId="40" xfId="0" applyFont="1" applyFill="1" applyBorder="1" applyAlignment="1" applyProtection="1">
      <alignment horizontal="center" wrapText="1"/>
    </xf>
    <xf numFmtId="0" fontId="7" fillId="0" borderId="41" xfId="0" applyFont="1" applyBorder="1" applyAlignment="1" applyProtection="1">
      <alignment horizontal="left" vertical="center" wrapText="1"/>
    </xf>
    <xf numFmtId="0" fontId="7" fillId="0" borderId="42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 wrapText="1"/>
    </xf>
    <xf numFmtId="0" fontId="7" fillId="0" borderId="8" xfId="0" applyFont="1" applyBorder="1" applyAlignment="1" applyProtection="1">
      <alignment horizontal="left" vertical="center" wrapText="1"/>
    </xf>
    <xf numFmtId="39" fontId="13" fillId="0" borderId="21" xfId="0" applyNumberFormat="1" applyFont="1" applyBorder="1" applyAlignment="1" applyProtection="1">
      <alignment horizontal="right" vertical="center" wrapText="1"/>
      <protection locked="0"/>
    </xf>
    <xf numFmtId="39" fontId="13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44" xfId="0" applyFont="1" applyBorder="1" applyAlignment="1" applyProtection="1">
      <alignment horizontal="left" vertical="center" wrapText="1"/>
    </xf>
    <xf numFmtId="39" fontId="13" fillId="0" borderId="21" xfId="0" applyNumberFormat="1" applyFont="1" applyBorder="1" applyAlignment="1" applyProtection="1">
      <alignment horizontal="right" vertical="top" wrapText="1"/>
      <protection locked="0"/>
    </xf>
    <xf numFmtId="39" fontId="13" fillId="0" borderId="63" xfId="0" applyNumberFormat="1" applyFont="1" applyBorder="1" applyAlignment="1" applyProtection="1">
      <alignment horizontal="right" vertical="top" wrapText="1"/>
      <protection locked="0"/>
    </xf>
    <xf numFmtId="0" fontId="7" fillId="0" borderId="65" xfId="0" applyFont="1" applyBorder="1" applyAlignment="1" applyProtection="1">
      <alignment horizontal="left" wrapText="1"/>
    </xf>
    <xf numFmtId="0" fontId="7" fillId="0" borderId="66" xfId="0" applyFont="1" applyBorder="1" applyAlignment="1" applyProtection="1">
      <alignment horizontal="left" wrapText="1"/>
    </xf>
    <xf numFmtId="0" fontId="7" fillId="0" borderId="67" xfId="0" applyFont="1" applyBorder="1" applyAlignment="1" applyProtection="1">
      <alignment horizontal="left" wrapText="1"/>
    </xf>
    <xf numFmtId="39" fontId="13" fillId="0" borderId="68" xfId="0" applyNumberFormat="1" applyFont="1" applyBorder="1" applyAlignment="1" applyProtection="1">
      <alignment horizontal="right" vertical="top" wrapText="1"/>
      <protection locked="0"/>
    </xf>
    <xf numFmtId="39" fontId="13" fillId="0" borderId="69" xfId="0" applyNumberFormat="1" applyFont="1" applyBorder="1" applyAlignment="1" applyProtection="1">
      <alignment horizontal="right" vertical="top" wrapText="1"/>
      <protection locked="0"/>
    </xf>
    <xf numFmtId="0" fontId="18" fillId="0" borderId="70" xfId="0" applyFont="1" applyBorder="1" applyAlignment="1" applyProtection="1">
      <alignment horizontal="left" wrapText="1"/>
    </xf>
    <xf numFmtId="0" fontId="18" fillId="0" borderId="71" xfId="0" applyFont="1" applyBorder="1" applyAlignment="1" applyProtection="1">
      <alignment horizontal="left" wrapText="1"/>
    </xf>
    <xf numFmtId="0" fontId="18" fillId="0" borderId="72" xfId="0" applyFont="1" applyBorder="1" applyAlignment="1" applyProtection="1">
      <alignment horizontal="left" wrapText="1"/>
    </xf>
    <xf numFmtId="39" fontId="15" fillId="0" borderId="50" xfId="0" applyNumberFormat="1" applyFont="1" applyFill="1" applyBorder="1" applyAlignment="1" applyProtection="1">
      <alignment horizontal="right" vertical="top" wrapText="1"/>
    </xf>
    <xf numFmtId="39" fontId="15" fillId="0" borderId="51" xfId="0" applyNumberFormat="1" applyFont="1" applyFill="1" applyBorder="1" applyAlignment="1" applyProtection="1">
      <alignment horizontal="right" vertical="top" wrapText="1"/>
    </xf>
    <xf numFmtId="39" fontId="13" fillId="0" borderId="47" xfId="0" applyNumberFormat="1" applyFont="1" applyBorder="1" applyAlignment="1" applyProtection="1">
      <alignment horizontal="right" vertical="top" wrapText="1"/>
      <protection locked="0"/>
    </xf>
    <xf numFmtId="39" fontId="13" fillId="0" borderId="48" xfId="0" applyNumberFormat="1" applyFont="1" applyBorder="1" applyAlignment="1" applyProtection="1">
      <alignment horizontal="right" vertical="top" wrapText="1"/>
      <protection locked="0"/>
    </xf>
    <xf numFmtId="39" fontId="13" fillId="0" borderId="52" xfId="0" applyNumberFormat="1" applyFont="1" applyBorder="1" applyAlignment="1" applyProtection="1">
      <alignment horizontal="right" vertical="top" wrapText="1"/>
      <protection locked="0"/>
    </xf>
    <xf numFmtId="39" fontId="13" fillId="0" borderId="53" xfId="0" applyNumberFormat="1" applyFont="1" applyBorder="1" applyAlignment="1" applyProtection="1">
      <alignment horizontal="right" vertical="top" wrapText="1"/>
      <protection locked="0"/>
    </xf>
    <xf numFmtId="39" fontId="15" fillId="0" borderId="50" xfId="0" applyNumberFormat="1" applyFont="1" applyBorder="1" applyAlignment="1" applyProtection="1">
      <alignment horizontal="right" vertical="top" wrapText="1"/>
    </xf>
    <xf numFmtId="39" fontId="15" fillId="0" borderId="51" xfId="0" applyNumberFormat="1" applyFont="1" applyBorder="1" applyAlignment="1" applyProtection="1">
      <alignment horizontal="right" vertical="top" wrapText="1"/>
    </xf>
    <xf numFmtId="0" fontId="7" fillId="0" borderId="73" xfId="0" applyFont="1" applyBorder="1" applyAlignment="1" applyProtection="1">
      <alignment horizontal="left" wrapText="1"/>
    </xf>
    <xf numFmtId="0" fontId="7" fillId="0" borderId="74" xfId="0" applyFont="1" applyBorder="1" applyAlignment="1" applyProtection="1">
      <alignment horizontal="left" wrapText="1"/>
    </xf>
    <xf numFmtId="0" fontId="7" fillId="0" borderId="75" xfId="0" applyFont="1" applyBorder="1" applyAlignment="1" applyProtection="1">
      <alignment horizontal="left" wrapText="1"/>
    </xf>
    <xf numFmtId="39" fontId="13" fillId="0" borderId="52" xfId="0" applyNumberFormat="1" applyFont="1" applyFill="1" applyBorder="1" applyAlignment="1" applyProtection="1">
      <alignment horizontal="right" vertical="top" wrapText="1"/>
      <protection locked="0"/>
    </xf>
    <xf numFmtId="39" fontId="13" fillId="0" borderId="53" xfId="0" applyNumberFormat="1" applyFont="1" applyFill="1" applyBorder="1" applyAlignment="1" applyProtection="1">
      <alignment horizontal="right" vertical="top" wrapText="1"/>
      <protection locked="0"/>
    </xf>
    <xf numFmtId="39" fontId="13" fillId="0" borderId="17" xfId="0" applyNumberFormat="1" applyFont="1" applyFill="1" applyBorder="1" applyAlignment="1" applyProtection="1">
      <alignment horizontal="right" vertical="top" wrapText="1"/>
      <protection locked="0"/>
    </xf>
    <xf numFmtId="39" fontId="13" fillId="0" borderId="31" xfId="0" applyNumberFormat="1" applyFont="1" applyFill="1" applyBorder="1" applyAlignment="1" applyProtection="1">
      <alignment horizontal="right" vertical="top" wrapText="1"/>
      <protection locked="0"/>
    </xf>
    <xf numFmtId="0" fontId="18" fillId="10" borderId="25" xfId="0" applyFont="1" applyFill="1" applyBorder="1" applyAlignment="1" applyProtection="1">
      <alignment horizontal="center" wrapText="1"/>
    </xf>
    <xf numFmtId="0" fontId="18" fillId="10" borderId="26" xfId="0" applyFont="1" applyFill="1" applyBorder="1" applyAlignment="1" applyProtection="1">
      <alignment horizontal="center" wrapText="1"/>
    </xf>
    <xf numFmtId="0" fontId="18" fillId="10" borderId="76" xfId="0" applyFont="1" applyFill="1" applyBorder="1" applyAlignment="1" applyProtection="1">
      <alignment horizontal="center" wrapText="1"/>
    </xf>
    <xf numFmtId="0" fontId="18" fillId="10" borderId="77" xfId="0" applyFont="1" applyFill="1" applyBorder="1" applyAlignment="1" applyProtection="1">
      <alignment horizontal="center" wrapText="1"/>
    </xf>
    <xf numFmtId="0" fontId="18" fillId="10" borderId="77" xfId="0" applyFont="1" applyFill="1" applyBorder="1" applyAlignment="1" applyProtection="1">
      <alignment horizontal="center" vertical="top" wrapText="1"/>
    </xf>
    <xf numFmtId="0" fontId="18" fillId="10" borderId="27" xfId="0" applyFont="1" applyFill="1" applyBorder="1" applyAlignment="1" applyProtection="1">
      <alignment horizontal="center" vertical="top" wrapText="1"/>
    </xf>
    <xf numFmtId="39" fontId="13" fillId="0" borderId="52" xfId="0" applyNumberFormat="1" applyFont="1" applyBorder="1" applyAlignment="1" applyProtection="1">
      <alignment horizontal="right" wrapText="1"/>
      <protection locked="0"/>
    </xf>
    <xf numFmtId="39" fontId="13" fillId="0" borderId="68" xfId="0" applyNumberFormat="1" applyFont="1" applyBorder="1" applyAlignment="1" applyProtection="1">
      <alignment horizontal="right" wrapText="1"/>
      <protection locked="0"/>
    </xf>
    <xf numFmtId="39" fontId="13" fillId="0" borderId="69" xfId="0" applyNumberFormat="1" applyFont="1" applyBorder="1" applyAlignment="1" applyProtection="1">
      <alignment horizontal="right" wrapText="1"/>
      <protection locked="0"/>
    </xf>
    <xf numFmtId="39" fontId="13" fillId="0" borderId="21" xfId="0" applyNumberFormat="1" applyFont="1" applyFill="1" applyBorder="1" applyAlignment="1" applyProtection="1">
      <alignment horizontal="right"/>
    </xf>
    <xf numFmtId="39" fontId="13" fillId="0" borderId="63" xfId="0" applyNumberFormat="1" applyFont="1" applyFill="1" applyBorder="1" applyAlignment="1" applyProtection="1">
      <alignment horizontal="right"/>
    </xf>
    <xf numFmtId="39" fontId="13" fillId="0" borderId="50" xfId="0" applyNumberFormat="1" applyFont="1" applyFill="1" applyBorder="1" applyAlignment="1" applyProtection="1">
      <alignment horizontal="right" vertical="top" wrapText="1"/>
    </xf>
    <xf numFmtId="39" fontId="13" fillId="0" borderId="51" xfId="0" applyNumberFormat="1" applyFont="1" applyFill="1" applyBorder="1" applyAlignment="1" applyProtection="1">
      <alignment horizontal="right" vertical="top" wrapText="1"/>
    </xf>
    <xf numFmtId="0" fontId="7" fillId="0" borderId="78" xfId="0" applyFont="1" applyBorder="1" applyAlignment="1" applyProtection="1">
      <alignment horizontal="left" wrapText="1"/>
    </xf>
    <xf numFmtId="0" fontId="7" fillId="0" borderId="79" xfId="0" applyFont="1" applyBorder="1" applyAlignment="1" applyProtection="1">
      <alignment horizontal="left" wrapText="1"/>
    </xf>
    <xf numFmtId="164" fontId="13" fillId="0" borderId="21" xfId="0" applyNumberFormat="1" applyFont="1" applyBorder="1" applyAlignment="1" applyProtection="1">
      <alignment horizontal="center" wrapText="1"/>
    </xf>
    <xf numFmtId="164" fontId="13" fillId="0" borderId="22" xfId="0" applyNumberFormat="1" applyFont="1" applyBorder="1" applyAlignment="1" applyProtection="1">
      <alignment horizontal="center" wrapText="1"/>
    </xf>
    <xf numFmtId="164" fontId="13" fillId="0" borderId="23" xfId="0" applyNumberFormat="1" applyFont="1" applyBorder="1" applyAlignment="1" applyProtection="1">
      <alignment horizontal="center" wrapText="1"/>
    </xf>
    <xf numFmtId="0" fontId="18" fillId="0" borderId="60" xfId="0" applyFont="1" applyBorder="1" applyAlignment="1" applyProtection="1">
      <alignment horizontal="left" wrapText="1"/>
    </xf>
    <xf numFmtId="0" fontId="18" fillId="0" borderId="61" xfId="0" applyFont="1" applyBorder="1" applyAlignment="1" applyProtection="1">
      <alignment horizontal="left" wrapText="1"/>
    </xf>
    <xf numFmtId="0" fontId="18" fillId="0" borderId="62" xfId="0" applyFont="1" applyBorder="1" applyAlignment="1" applyProtection="1">
      <alignment horizontal="left" wrapText="1"/>
    </xf>
    <xf numFmtId="39" fontId="15" fillId="0" borderId="50" xfId="0" applyNumberFormat="1" applyFont="1" applyFill="1" applyBorder="1" applyAlignment="1" applyProtection="1">
      <alignment horizontal="right" vertical="top" wrapText="1"/>
      <protection locked="0"/>
    </xf>
    <xf numFmtId="39" fontId="15" fillId="0" borderId="51" xfId="0" applyNumberFormat="1" applyFont="1" applyFill="1" applyBorder="1" applyAlignment="1" applyProtection="1">
      <alignment horizontal="right" vertical="top" wrapText="1"/>
      <protection locked="0"/>
    </xf>
    <xf numFmtId="0" fontId="18" fillId="0" borderId="34" xfId="0" applyFont="1" applyBorder="1" applyAlignment="1" applyProtection="1">
      <alignment horizontal="left" wrapText="1"/>
    </xf>
    <xf numFmtId="0" fontId="18" fillId="0" borderId="38" xfId="0" applyFont="1" applyBorder="1" applyAlignment="1" applyProtection="1">
      <alignment horizontal="left" wrapText="1"/>
    </xf>
    <xf numFmtId="0" fontId="18" fillId="0" borderId="54" xfId="0" applyFont="1" applyBorder="1" applyAlignment="1" applyProtection="1">
      <alignment horizontal="left" wrapText="1"/>
    </xf>
    <xf numFmtId="39" fontId="15" fillId="0" borderId="21" xfId="1" applyNumberFormat="1" applyFont="1" applyFill="1" applyBorder="1" applyAlignment="1" applyProtection="1">
      <alignment horizontal="right" vertical="top" wrapText="1"/>
      <protection locked="0"/>
    </xf>
    <xf numFmtId="39" fontId="15" fillId="0" borderId="63" xfId="1" applyNumberFormat="1" applyFont="1" applyFill="1" applyBorder="1" applyAlignment="1" applyProtection="1">
      <alignment horizontal="right" vertical="top" wrapText="1"/>
      <protection locked="0"/>
    </xf>
    <xf numFmtId="0" fontId="18" fillId="0" borderId="41" xfId="0" applyFont="1" applyBorder="1" applyAlignment="1" applyProtection="1">
      <alignment horizontal="left" wrapText="1"/>
    </xf>
    <xf numFmtId="0" fontId="18" fillId="0" borderId="44" xfId="0" applyFont="1" applyBorder="1" applyAlignment="1" applyProtection="1">
      <alignment horizontal="left" wrapText="1"/>
    </xf>
    <xf numFmtId="0" fontId="18" fillId="0" borderId="64" xfId="0" applyFont="1" applyBorder="1" applyAlignment="1" applyProtection="1">
      <alignment horizontal="left" wrapText="1"/>
    </xf>
    <xf numFmtId="39" fontId="15" fillId="0" borderId="50" xfId="1" applyNumberFormat="1" applyFont="1" applyFill="1" applyBorder="1" applyAlignment="1" applyProtection="1">
      <alignment horizontal="right" vertical="top" wrapText="1"/>
      <protection locked="0"/>
    </xf>
    <xf numFmtId="39" fontId="15" fillId="0" borderId="51" xfId="1" applyNumberFormat="1" applyFont="1" applyFill="1" applyBorder="1" applyAlignment="1" applyProtection="1">
      <alignment horizontal="right" vertical="top" wrapText="1"/>
      <protection locked="0"/>
    </xf>
    <xf numFmtId="0" fontId="18" fillId="8" borderId="25" xfId="0" applyFont="1" applyFill="1" applyBorder="1" applyAlignment="1" applyProtection="1">
      <alignment horizontal="center" wrapText="1"/>
    </xf>
    <xf numFmtId="0" fontId="18" fillId="8" borderId="26" xfId="0" applyFont="1" applyFill="1" applyBorder="1" applyAlignment="1" applyProtection="1">
      <alignment horizontal="center" wrapText="1"/>
    </xf>
    <xf numFmtId="0" fontId="18" fillId="8" borderId="27" xfId="0" applyFont="1" applyFill="1" applyBorder="1" applyAlignment="1" applyProtection="1">
      <alignment horizontal="center" wrapText="1"/>
    </xf>
    <xf numFmtId="0" fontId="7" fillId="0" borderId="70" xfId="0" applyFont="1" applyBorder="1" applyAlignment="1" applyProtection="1">
      <alignment horizontal="left" wrapText="1"/>
    </xf>
    <xf numFmtId="0" fontId="7" fillId="0" borderId="71" xfId="0" applyFont="1" applyBorder="1" applyAlignment="1" applyProtection="1">
      <alignment horizontal="left" wrapText="1"/>
    </xf>
    <xf numFmtId="0" fontId="7" fillId="0" borderId="72" xfId="0" applyFont="1" applyBorder="1" applyAlignment="1" applyProtection="1">
      <alignment horizontal="left" wrapText="1"/>
    </xf>
    <xf numFmtId="0" fontId="7" fillId="5" borderId="10" xfId="0" applyFont="1" applyFill="1" applyBorder="1" applyAlignment="1" applyProtection="1">
      <alignment horizontal="center" wrapText="1"/>
    </xf>
    <xf numFmtId="0" fontId="7" fillId="5" borderId="11" xfId="0" applyFont="1" applyFill="1" applyBorder="1" applyAlignment="1" applyProtection="1">
      <alignment horizontal="center" wrapText="1"/>
    </xf>
    <xf numFmtId="0" fontId="7" fillId="5" borderId="12" xfId="0" applyFont="1" applyFill="1" applyBorder="1" applyAlignment="1" applyProtection="1">
      <alignment horizontal="center" wrapText="1"/>
    </xf>
    <xf numFmtId="0" fontId="18" fillId="0" borderId="15" xfId="0" applyFont="1" applyBorder="1" applyAlignment="1" applyProtection="1">
      <alignment horizontal="left" wrapText="1"/>
    </xf>
    <xf numFmtId="0" fontId="18" fillId="0" borderId="14" xfId="0" applyFont="1" applyBorder="1" applyAlignment="1" applyProtection="1">
      <alignment horizontal="left" wrapText="1"/>
    </xf>
    <xf numFmtId="0" fontId="18" fillId="0" borderId="16" xfId="0" applyFont="1" applyBorder="1" applyAlignment="1" applyProtection="1">
      <alignment horizontal="left" wrapText="1"/>
    </xf>
    <xf numFmtId="164" fontId="15" fillId="0" borderId="28" xfId="1" applyNumberFormat="1" applyFont="1" applyBorder="1" applyAlignment="1" applyProtection="1">
      <alignment horizontal="center" vertical="center" wrapText="1"/>
    </xf>
    <xf numFmtId="164" fontId="15" fillId="0" borderId="29" xfId="1" applyNumberFormat="1" applyFont="1" applyBorder="1" applyAlignment="1" applyProtection="1">
      <alignment horizontal="center" vertical="center" wrapText="1"/>
    </xf>
    <xf numFmtId="164" fontId="15" fillId="0" borderId="80" xfId="1" applyNumberFormat="1" applyFont="1" applyBorder="1" applyAlignment="1" applyProtection="1">
      <alignment horizontal="center" vertical="center" wrapText="1"/>
    </xf>
    <xf numFmtId="164" fontId="15" fillId="0" borderId="81" xfId="1" applyNumberFormat="1" applyFont="1" applyBorder="1" applyAlignment="1" applyProtection="1">
      <alignment horizontal="center" vertical="center" wrapText="1"/>
    </xf>
    <xf numFmtId="0" fontId="7" fillId="0" borderId="30" xfId="0" applyFont="1" applyBorder="1" applyAlignment="1" applyProtection="1">
      <alignment horizontal="left" wrapText="1"/>
    </xf>
    <xf numFmtId="0" fontId="7" fillId="0" borderId="19" xfId="0" applyFont="1" applyBorder="1" applyAlignment="1" applyProtection="1">
      <alignment horizontal="left" wrapText="1"/>
    </xf>
    <xf numFmtId="0" fontId="7" fillId="0" borderId="24" xfId="0" applyFont="1" applyBorder="1" applyAlignment="1" applyProtection="1">
      <alignment horizontal="left" wrapText="1"/>
    </xf>
    <xf numFmtId="0" fontId="7" fillId="0" borderId="82" xfId="0" applyFont="1" applyBorder="1" applyAlignment="1" applyProtection="1">
      <alignment horizontal="left" wrapText="1"/>
    </xf>
    <xf numFmtId="14" fontId="15" fillId="0" borderId="28" xfId="0" applyNumberFormat="1" applyFont="1" applyBorder="1" applyAlignment="1" applyProtection="1">
      <alignment horizontal="center" vertical="center" wrapText="1"/>
      <protection locked="0"/>
    </xf>
    <xf numFmtId="14" fontId="15" fillId="0" borderId="29" xfId="0" applyNumberFormat="1" applyFont="1" applyBorder="1" applyAlignment="1" applyProtection="1">
      <alignment horizontal="center" vertical="center" wrapText="1"/>
      <protection locked="0"/>
    </xf>
    <xf numFmtId="14" fontId="15" fillId="0" borderId="33" xfId="0" applyNumberFormat="1" applyFont="1" applyBorder="1" applyAlignment="1" applyProtection="1">
      <alignment horizontal="center" vertical="center" wrapText="1"/>
      <protection locked="0"/>
    </xf>
    <xf numFmtId="14" fontId="15" fillId="0" borderId="12" xfId="0" applyNumberFormat="1" applyFont="1" applyBorder="1" applyAlignment="1" applyProtection="1">
      <alignment horizontal="center" vertical="center" wrapText="1"/>
      <protection locked="0"/>
    </xf>
    <xf numFmtId="14" fontId="13" fillId="0" borderId="28" xfId="0" applyNumberFormat="1" applyFont="1" applyBorder="1" applyAlignment="1" applyProtection="1">
      <alignment horizontal="center" vertical="center" wrapText="1"/>
    </xf>
    <xf numFmtId="14" fontId="13" fillId="0" borderId="29" xfId="0" applyNumberFormat="1" applyFont="1" applyBorder="1" applyAlignment="1" applyProtection="1">
      <alignment horizontal="center" vertical="center" wrapText="1"/>
    </xf>
    <xf numFmtId="14" fontId="13" fillId="0" borderId="33" xfId="0" applyNumberFormat="1" applyFont="1" applyBorder="1" applyAlignment="1" applyProtection="1">
      <alignment horizontal="center" vertical="center" wrapText="1"/>
    </xf>
    <xf numFmtId="14" fontId="13" fillId="0" borderId="12" xfId="0" applyNumberFormat="1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 wrapText="1"/>
    </xf>
    <xf numFmtId="0" fontId="7" fillId="0" borderId="8" xfId="0" applyFont="1" applyBorder="1" applyAlignment="1" applyProtection="1">
      <alignment horizontal="left" wrapText="1"/>
    </xf>
    <xf numFmtId="164" fontId="13" fillId="0" borderId="52" xfId="0" applyNumberFormat="1" applyFont="1" applyBorder="1" applyAlignment="1" applyProtection="1">
      <alignment horizontal="center" vertical="top" wrapText="1"/>
    </xf>
    <xf numFmtId="164" fontId="13" fillId="0" borderId="53" xfId="0" applyNumberFormat="1" applyFont="1" applyBorder="1" applyAlignment="1" applyProtection="1">
      <alignment horizontal="center" vertical="top" wrapText="1"/>
    </xf>
    <xf numFmtId="39" fontId="15" fillId="0" borderId="47" xfId="0" applyNumberFormat="1" applyFont="1" applyFill="1" applyBorder="1" applyAlignment="1" applyProtection="1">
      <alignment horizontal="right" vertical="top" wrapText="1"/>
      <protection locked="0"/>
    </xf>
    <xf numFmtId="39" fontId="15" fillId="0" borderId="48" xfId="0" applyNumberFormat="1" applyFont="1" applyFill="1" applyBorder="1" applyAlignment="1" applyProtection="1">
      <alignment horizontal="right" vertical="top" wrapText="1"/>
      <protection locked="0"/>
    </xf>
    <xf numFmtId="0" fontId="15" fillId="5" borderId="6" xfId="0" applyFont="1" applyFill="1" applyBorder="1" applyAlignment="1" applyProtection="1">
      <alignment horizontal="center" wrapText="1"/>
    </xf>
    <xf numFmtId="0" fontId="15" fillId="5" borderId="0" xfId="0" applyFont="1" applyFill="1" applyBorder="1" applyAlignment="1" applyProtection="1">
      <alignment horizontal="center" wrapText="1"/>
    </xf>
    <xf numFmtId="0" fontId="15" fillId="5" borderId="7" xfId="0" applyFont="1" applyFill="1" applyBorder="1" applyAlignment="1" applyProtection="1">
      <alignment horizontal="center" wrapText="1"/>
    </xf>
    <xf numFmtId="0" fontId="7" fillId="0" borderId="85" xfId="0" applyFont="1" applyBorder="1" applyAlignment="1" applyProtection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</xf>
    <xf numFmtId="0" fontId="7" fillId="0" borderId="63" xfId="0" applyFont="1" applyBorder="1" applyAlignment="1" applyProtection="1">
      <alignment horizontal="center" vertical="center" wrapText="1"/>
    </xf>
    <xf numFmtId="0" fontId="7" fillId="0" borderId="85" xfId="0" applyFont="1" applyBorder="1" applyAlignment="1" applyProtection="1">
      <alignment horizontal="left" wrapText="1"/>
    </xf>
    <xf numFmtId="0" fontId="7" fillId="0" borderId="22" xfId="0" applyFont="1" applyBorder="1" applyAlignment="1" applyProtection="1">
      <alignment horizontal="left" wrapText="1"/>
    </xf>
    <xf numFmtId="0" fontId="7" fillId="0" borderId="23" xfId="0" applyFont="1" applyBorder="1" applyAlignment="1" applyProtection="1">
      <alignment horizontal="left" wrapText="1"/>
    </xf>
    <xf numFmtId="1" fontId="13" fillId="0" borderId="17" xfId="0" applyNumberFormat="1" applyFont="1" applyBorder="1" applyAlignment="1" applyProtection="1">
      <alignment horizontal="right" wrapText="1"/>
      <protection locked="0"/>
    </xf>
    <xf numFmtId="1" fontId="13" fillId="0" borderId="31" xfId="0" applyNumberFormat="1" applyFont="1" applyBorder="1" applyAlignment="1" applyProtection="1">
      <alignment horizontal="right" wrapText="1"/>
      <protection locked="0"/>
    </xf>
    <xf numFmtId="1" fontId="13" fillId="0" borderId="21" xfId="0" applyNumberFormat="1" applyFont="1" applyBorder="1" applyAlignment="1" applyProtection="1">
      <alignment horizontal="right" vertical="center" wrapText="1"/>
      <protection locked="0"/>
    </xf>
    <xf numFmtId="1" fontId="13" fillId="0" borderId="63" xfId="0" applyNumberFormat="1" applyFont="1" applyBorder="1" applyAlignment="1" applyProtection="1">
      <alignment horizontal="right" vertical="center" wrapText="1"/>
      <protection locked="0"/>
    </xf>
    <xf numFmtId="164" fontId="13" fillId="0" borderId="21" xfId="0" applyNumberFormat="1" applyFont="1" applyBorder="1" applyAlignment="1" applyProtection="1">
      <alignment horizontal="center" vertical="center" wrapText="1"/>
    </xf>
    <xf numFmtId="164" fontId="13" fillId="0" borderId="63" xfId="0" applyNumberFormat="1" applyFont="1" applyBorder="1" applyAlignment="1" applyProtection="1">
      <alignment horizontal="center" vertical="center" wrapText="1"/>
    </xf>
    <xf numFmtId="41" fontId="13" fillId="0" borderId="83" xfId="0" applyNumberFormat="1" applyFont="1" applyBorder="1" applyAlignment="1" applyProtection="1">
      <alignment horizontal="center" vertical="top" wrapText="1"/>
    </xf>
    <xf numFmtId="41" fontId="13" fillId="0" borderId="84" xfId="0" applyNumberFormat="1" applyFont="1" applyBorder="1" applyAlignment="1" applyProtection="1">
      <alignment horizontal="center" vertical="top" wrapText="1"/>
    </xf>
    <xf numFmtId="39" fontId="27" fillId="4" borderId="0" xfId="0" applyNumberFormat="1" applyFont="1" applyFill="1" applyAlignment="1" applyProtection="1">
      <alignment horizontal="center"/>
    </xf>
    <xf numFmtId="0" fontId="27" fillId="4" borderId="0" xfId="0" applyFont="1" applyFill="1" applyAlignment="1" applyProtection="1">
      <alignment horizontal="center"/>
    </xf>
    <xf numFmtId="0" fontId="7" fillId="2" borderId="85" xfId="0" applyFont="1" applyFill="1" applyBorder="1" applyAlignment="1" applyProtection="1">
      <alignment horizontal="left" vertical="top" wrapText="1"/>
    </xf>
    <xf numFmtId="0" fontId="7" fillId="2" borderId="22" xfId="0" applyFont="1" applyFill="1" applyBorder="1" applyAlignment="1" applyProtection="1">
      <alignment horizontal="left" vertical="top" wrapText="1"/>
    </xf>
    <xf numFmtId="0" fontId="7" fillId="2" borderId="63" xfId="0" applyFont="1" applyFill="1" applyBorder="1" applyAlignment="1" applyProtection="1">
      <alignment horizontal="left" vertical="top" wrapText="1"/>
    </xf>
    <xf numFmtId="0" fontId="7" fillId="2" borderId="88" xfId="0" applyFont="1" applyFill="1" applyBorder="1" applyAlignment="1" applyProtection="1">
      <alignment horizontal="left" vertical="top" wrapText="1"/>
    </xf>
    <xf numFmtId="0" fontId="7" fillId="2" borderId="89" xfId="0" applyFont="1" applyFill="1" applyBorder="1" applyAlignment="1" applyProtection="1">
      <alignment horizontal="left" vertical="top" wrapText="1"/>
    </xf>
    <xf numFmtId="0" fontId="7" fillId="2" borderId="84" xfId="0" applyFont="1" applyFill="1" applyBorder="1" applyAlignment="1" applyProtection="1">
      <alignment horizontal="left" vertical="top" wrapText="1"/>
    </xf>
    <xf numFmtId="0" fontId="0" fillId="4" borderId="0" xfId="0" applyFill="1" applyAlignment="1" applyProtection="1">
      <alignment horizontal="center"/>
    </xf>
    <xf numFmtId="0" fontId="7" fillId="0" borderId="86" xfId="0" applyFont="1" applyBorder="1" applyAlignment="1" applyProtection="1">
      <alignment horizontal="left" wrapText="1"/>
    </xf>
    <xf numFmtId="1" fontId="13" fillId="0" borderId="87" xfId="0" applyNumberFormat="1" applyFont="1" applyBorder="1" applyAlignment="1" applyProtection="1">
      <alignment horizontal="right" wrapText="1"/>
      <protection locked="0"/>
    </xf>
    <xf numFmtId="1" fontId="13" fillId="0" borderId="32" xfId="0" applyNumberFormat="1" applyFont="1" applyBorder="1" applyAlignment="1" applyProtection="1">
      <alignment horizontal="right" wrapText="1"/>
      <protection locked="0"/>
    </xf>
    <xf numFmtId="0" fontId="26" fillId="4" borderId="0" xfId="0" applyFont="1" applyFill="1" applyAlignment="1" applyProtection="1">
      <alignment horizontal="righ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216</xdr:row>
      <xdr:rowOff>38100</xdr:rowOff>
    </xdr:from>
    <xdr:to>
      <xdr:col>8</xdr:col>
      <xdr:colOff>628163</xdr:colOff>
      <xdr:row>243</xdr:row>
      <xdr:rowOff>38896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1119425"/>
          <a:ext cx="7571888" cy="47918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ortal.sat.gob.gt/sitio/index.php/consulta-electronica-actividades-economica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1"/>
  <sheetViews>
    <sheetView tabSelected="1" topLeftCell="A131" zoomScale="89" zoomScaleNormal="89" workbookViewId="0">
      <selection activeCell="L141" sqref="L141"/>
    </sheetView>
  </sheetViews>
  <sheetFormatPr baseColWidth="10" defaultRowHeight="15" x14ac:dyDescent="0.25"/>
  <cols>
    <col min="1" max="1" width="18.28515625" style="5" customWidth="1"/>
    <col min="2" max="2" width="26.85546875" style="5" customWidth="1"/>
    <col min="3" max="3" width="18.85546875" style="5" customWidth="1"/>
    <col min="4" max="4" width="1.140625" style="5" customWidth="1"/>
    <col min="5" max="5" width="7.28515625" style="5" customWidth="1"/>
    <col min="6" max="6" width="10.42578125" style="5" customWidth="1"/>
    <col min="7" max="7" width="11.42578125" style="5"/>
    <col min="8" max="8" width="9.85546875" style="5" customWidth="1"/>
    <col min="9" max="16384" width="11.42578125" style="5"/>
  </cols>
  <sheetData>
    <row r="1" spans="1:10" ht="19.5" x14ac:dyDescent="0.25">
      <c r="A1" s="6" t="s">
        <v>54</v>
      </c>
      <c r="B1" s="35" t="s">
        <v>67</v>
      </c>
      <c r="C1" s="36"/>
      <c r="D1" s="36"/>
      <c r="E1" s="36"/>
      <c r="F1" s="36"/>
      <c r="G1" s="36"/>
      <c r="H1" s="36"/>
      <c r="I1" s="35" t="s">
        <v>66</v>
      </c>
      <c r="J1" s="37"/>
    </row>
    <row r="2" spans="1:10" ht="18.75" thickBot="1" x14ac:dyDescent="0.3">
      <c r="A2" s="7" t="s">
        <v>55</v>
      </c>
      <c r="B2" s="38" t="s">
        <v>68</v>
      </c>
      <c r="C2" s="39"/>
      <c r="D2" s="39"/>
      <c r="E2" s="39"/>
      <c r="F2" s="39"/>
      <c r="G2" s="39"/>
      <c r="H2" s="40"/>
      <c r="I2" s="44" t="s">
        <v>0</v>
      </c>
      <c r="J2" s="45"/>
    </row>
    <row r="3" spans="1:10" x14ac:dyDescent="0.25">
      <c r="A3" s="46" t="s">
        <v>56</v>
      </c>
      <c r="B3" s="38"/>
      <c r="C3" s="39"/>
      <c r="D3" s="39"/>
      <c r="E3" s="39"/>
      <c r="F3" s="39"/>
      <c r="G3" s="39"/>
      <c r="H3" s="40"/>
      <c r="I3" s="49" t="s">
        <v>57</v>
      </c>
      <c r="J3" s="50"/>
    </row>
    <row r="4" spans="1:10" ht="15.75" thickBot="1" x14ac:dyDescent="0.3">
      <c r="A4" s="47"/>
      <c r="B4" s="41"/>
      <c r="C4" s="42"/>
      <c r="D4" s="42"/>
      <c r="E4" s="42"/>
      <c r="F4" s="42"/>
      <c r="G4" s="42"/>
      <c r="H4" s="43"/>
      <c r="I4" s="51" t="s">
        <v>58</v>
      </c>
      <c r="J4" s="52"/>
    </row>
    <row r="5" spans="1:10" x14ac:dyDescent="0.25">
      <c r="A5" s="47"/>
      <c r="B5" s="53" t="s">
        <v>59</v>
      </c>
      <c r="C5" s="54"/>
      <c r="D5" s="54"/>
      <c r="E5" s="54"/>
      <c r="F5" s="54"/>
      <c r="G5" s="54"/>
      <c r="H5" s="54"/>
      <c r="I5" s="57" t="s">
        <v>60</v>
      </c>
      <c r="J5" s="58"/>
    </row>
    <row r="6" spans="1:10" ht="15.75" thickBot="1" x14ac:dyDescent="0.3">
      <c r="A6" s="48"/>
      <c r="B6" s="55"/>
      <c r="C6" s="56"/>
      <c r="D6" s="56"/>
      <c r="E6" s="56"/>
      <c r="F6" s="56"/>
      <c r="G6" s="56"/>
      <c r="H6" s="56"/>
      <c r="I6" s="59"/>
      <c r="J6" s="60"/>
    </row>
    <row r="7" spans="1:10" x14ac:dyDescent="0.25">
      <c r="A7" s="72"/>
      <c r="B7" s="73"/>
      <c r="C7" s="73"/>
      <c r="D7" s="73"/>
      <c r="E7" s="73"/>
      <c r="F7" s="73"/>
      <c r="G7" s="73"/>
      <c r="H7" s="73"/>
      <c r="I7" s="73"/>
      <c r="J7" s="74"/>
    </row>
    <row r="8" spans="1:10" x14ac:dyDescent="0.25">
      <c r="A8" s="8"/>
      <c r="B8" s="9"/>
      <c r="C8" s="9"/>
      <c r="D8" s="9"/>
      <c r="E8" s="9"/>
      <c r="F8" s="10"/>
      <c r="G8" s="10"/>
      <c r="H8" s="10"/>
      <c r="I8" s="10"/>
      <c r="J8" s="11"/>
    </row>
    <row r="9" spans="1:10" x14ac:dyDescent="0.25">
      <c r="A9" s="75" t="s">
        <v>61</v>
      </c>
      <c r="B9" s="76"/>
      <c r="C9" s="76"/>
      <c r="D9" s="76"/>
      <c r="E9" s="76"/>
      <c r="F9" s="76"/>
      <c r="G9" s="76"/>
      <c r="H9" s="76"/>
      <c r="I9" s="76"/>
      <c r="J9" s="77"/>
    </row>
    <row r="10" spans="1:10" ht="26.25" x14ac:dyDescent="0.25">
      <c r="A10" s="12"/>
      <c r="B10" s="13"/>
      <c r="C10" s="14"/>
      <c r="D10" s="78">
        <v>1234567</v>
      </c>
      <c r="E10" s="79"/>
      <c r="F10" s="80"/>
      <c r="G10" s="15" t="s">
        <v>62</v>
      </c>
      <c r="H10" s="13"/>
      <c r="I10" s="13"/>
      <c r="J10" s="16"/>
    </row>
    <row r="11" spans="1:10" x14ac:dyDescent="0.25">
      <c r="A11" s="81"/>
      <c r="B11" s="82"/>
      <c r="C11" s="82"/>
      <c r="D11" s="82"/>
      <c r="E11" s="82"/>
      <c r="F11" s="82"/>
      <c r="G11" s="82"/>
      <c r="H11" s="82"/>
      <c r="I11" s="82"/>
      <c r="J11" s="83"/>
    </row>
    <row r="12" spans="1:10" x14ac:dyDescent="0.25">
      <c r="A12" s="84" t="s">
        <v>63</v>
      </c>
      <c r="B12" s="85"/>
      <c r="C12" s="85"/>
      <c r="D12" s="86"/>
      <c r="E12" s="87" t="s">
        <v>216</v>
      </c>
      <c r="F12" s="88"/>
      <c r="G12" s="88"/>
      <c r="H12" s="88"/>
      <c r="I12" s="88"/>
      <c r="J12" s="89"/>
    </row>
    <row r="13" spans="1:10" x14ac:dyDescent="0.25">
      <c r="A13" s="1"/>
      <c r="B13" s="2"/>
      <c r="C13" s="2"/>
      <c r="D13" s="2"/>
      <c r="E13" s="2"/>
      <c r="F13" s="2"/>
      <c r="G13" s="2"/>
      <c r="H13" s="2"/>
      <c r="I13" s="2"/>
      <c r="J13" s="3"/>
    </row>
    <row r="14" spans="1:10" x14ac:dyDescent="0.25">
      <c r="A14" s="61"/>
      <c r="B14" s="62"/>
      <c r="C14" s="62"/>
      <c r="D14" s="62"/>
      <c r="E14" s="62"/>
      <c r="F14" s="62"/>
      <c r="G14" s="62"/>
      <c r="H14" s="62"/>
      <c r="I14" s="62"/>
      <c r="J14" s="63"/>
    </row>
    <row r="15" spans="1:10" x14ac:dyDescent="0.25">
      <c r="A15" s="64"/>
      <c r="B15" s="65"/>
      <c r="C15" s="65"/>
      <c r="D15" s="65"/>
      <c r="E15" s="65"/>
      <c r="F15" s="65"/>
      <c r="G15" s="65"/>
      <c r="H15" s="65"/>
      <c r="I15" s="65"/>
      <c r="J15" s="66"/>
    </row>
    <row r="16" spans="1:10" x14ac:dyDescent="0.25">
      <c r="A16" s="67" t="s">
        <v>1</v>
      </c>
      <c r="B16" s="68"/>
      <c r="C16" s="68"/>
      <c r="D16" s="68"/>
      <c r="E16" s="68"/>
      <c r="F16" s="68"/>
      <c r="G16" s="68"/>
      <c r="H16" s="68"/>
      <c r="I16" s="68"/>
      <c r="J16" s="69"/>
    </row>
    <row r="17" spans="1:10" x14ac:dyDescent="0.25">
      <c r="A17" s="17"/>
      <c r="B17" s="18"/>
      <c r="C17" s="18"/>
      <c r="D17" s="18"/>
      <c r="E17" s="18"/>
      <c r="F17" s="18"/>
      <c r="G17" s="18"/>
      <c r="H17" s="18"/>
      <c r="I17" s="18"/>
      <c r="J17" s="19"/>
    </row>
    <row r="18" spans="1:10" x14ac:dyDescent="0.25">
      <c r="A18" s="17"/>
      <c r="B18" s="18"/>
      <c r="C18" s="20" t="s">
        <v>64</v>
      </c>
      <c r="D18" s="18"/>
      <c r="E18" s="70">
        <v>2015</v>
      </c>
      <c r="F18" s="71"/>
      <c r="G18" s="18"/>
      <c r="H18" s="18"/>
      <c r="I18" s="18"/>
      <c r="J18" s="19"/>
    </row>
    <row r="19" spans="1:10" x14ac:dyDescent="0.25">
      <c r="A19" s="21"/>
      <c r="B19" s="22"/>
      <c r="C19" s="22"/>
      <c r="D19" s="22"/>
      <c r="E19" s="23"/>
      <c r="F19" s="23"/>
      <c r="G19" s="22"/>
      <c r="H19" s="22"/>
      <c r="I19" s="22"/>
      <c r="J19" s="24"/>
    </row>
    <row r="20" spans="1:10" x14ac:dyDescent="0.25">
      <c r="A20" s="61"/>
      <c r="B20" s="62"/>
      <c r="C20" s="62"/>
      <c r="D20" s="62"/>
      <c r="E20" s="62"/>
      <c r="F20" s="62"/>
      <c r="G20" s="62"/>
      <c r="H20" s="62"/>
      <c r="I20" s="62"/>
      <c r="J20" s="63"/>
    </row>
    <row r="21" spans="1:10" x14ac:dyDescent="0.25">
      <c r="A21" s="67" t="s">
        <v>135</v>
      </c>
      <c r="B21" s="68"/>
      <c r="C21" s="68"/>
      <c r="D21" s="68"/>
      <c r="E21" s="68"/>
      <c r="F21" s="68"/>
      <c r="G21" s="68"/>
      <c r="H21" s="68"/>
      <c r="I21" s="68"/>
      <c r="J21" s="69"/>
    </row>
    <row r="22" spans="1:10" ht="15" customHeight="1" thickBot="1" x14ac:dyDescent="0.3">
      <c r="A22" s="67" t="s">
        <v>136</v>
      </c>
      <c r="B22" s="68"/>
      <c r="C22" s="68"/>
      <c r="D22" s="68"/>
      <c r="E22" s="68"/>
      <c r="F22" s="68"/>
      <c r="G22" s="68"/>
      <c r="H22" s="68"/>
      <c r="I22" s="68"/>
      <c r="J22" s="69"/>
    </row>
    <row r="23" spans="1:10" ht="15.75" thickBot="1" x14ac:dyDescent="0.3">
      <c r="A23" s="114" t="s">
        <v>137</v>
      </c>
      <c r="B23" s="115"/>
      <c r="C23" s="115"/>
      <c r="D23" s="115"/>
      <c r="E23" s="115"/>
      <c r="F23" s="115"/>
      <c r="G23" s="115"/>
      <c r="H23" s="115"/>
      <c r="I23" s="115"/>
      <c r="J23" s="116"/>
    </row>
    <row r="24" spans="1:10" x14ac:dyDescent="0.25">
      <c r="A24" s="175" t="s">
        <v>138</v>
      </c>
      <c r="B24" s="176"/>
      <c r="C24" s="176"/>
      <c r="D24" s="176"/>
      <c r="E24" s="176"/>
      <c r="F24" s="176"/>
      <c r="G24" s="176"/>
      <c r="H24" s="177"/>
      <c r="I24" s="154"/>
      <c r="J24" s="155"/>
    </row>
    <row r="25" spans="1:10" x14ac:dyDescent="0.25">
      <c r="A25" s="165"/>
      <c r="B25" s="166"/>
      <c r="C25" s="166"/>
      <c r="D25" s="166"/>
      <c r="E25" s="166"/>
      <c r="F25" s="166"/>
      <c r="G25" s="166"/>
      <c r="H25" s="167"/>
      <c r="I25" s="156"/>
      <c r="J25" s="157"/>
    </row>
    <row r="26" spans="1:10" x14ac:dyDescent="0.25">
      <c r="A26" s="158" t="s">
        <v>139</v>
      </c>
      <c r="B26" s="159"/>
      <c r="C26" s="159"/>
      <c r="D26" s="159"/>
      <c r="E26" s="159"/>
      <c r="F26" s="159"/>
      <c r="G26" s="160" t="s">
        <v>140</v>
      </c>
      <c r="H26" s="161"/>
      <c r="I26" s="171"/>
      <c r="J26" s="172"/>
    </row>
    <row r="27" spans="1:10" ht="15.75" thickBot="1" x14ac:dyDescent="0.3">
      <c r="A27" s="168"/>
      <c r="B27" s="169"/>
      <c r="C27" s="169"/>
      <c r="D27" s="169"/>
      <c r="E27" s="169"/>
      <c r="F27" s="169"/>
      <c r="G27" s="169"/>
      <c r="H27" s="170"/>
      <c r="I27" s="173"/>
      <c r="J27" s="174"/>
    </row>
    <row r="28" spans="1:10" ht="15.75" thickBot="1" x14ac:dyDescent="0.3">
      <c r="A28" s="162"/>
      <c r="B28" s="163"/>
      <c r="C28" s="163"/>
      <c r="D28" s="163"/>
      <c r="E28" s="163"/>
      <c r="F28" s="163"/>
      <c r="G28" s="163"/>
      <c r="H28" s="163"/>
      <c r="I28" s="163"/>
      <c r="J28" s="164"/>
    </row>
    <row r="29" spans="1:10" ht="15.75" thickBot="1" x14ac:dyDescent="0.3">
      <c r="A29" s="114" t="s">
        <v>141</v>
      </c>
      <c r="B29" s="115"/>
      <c r="C29" s="115"/>
      <c r="D29" s="115"/>
      <c r="E29" s="115"/>
      <c r="F29" s="115"/>
      <c r="G29" s="115"/>
      <c r="H29" s="115"/>
      <c r="I29" s="115"/>
      <c r="J29" s="116"/>
    </row>
    <row r="30" spans="1:10" ht="20.100000000000001" customHeight="1" thickBot="1" x14ac:dyDescent="0.3">
      <c r="A30" s="162"/>
      <c r="B30" s="163"/>
      <c r="C30" s="163"/>
      <c r="D30" s="163"/>
      <c r="E30" s="163"/>
      <c r="F30" s="163"/>
      <c r="G30" s="163"/>
      <c r="H30" s="163"/>
      <c r="I30" s="163"/>
      <c r="J30" s="164"/>
    </row>
    <row r="31" spans="1:10" ht="20.100000000000001" customHeight="1" thickBot="1" x14ac:dyDescent="0.3">
      <c r="A31" s="114" t="s">
        <v>141</v>
      </c>
      <c r="B31" s="115"/>
      <c r="C31" s="115"/>
      <c r="D31" s="115"/>
      <c r="E31" s="115"/>
      <c r="F31" s="115"/>
      <c r="G31" s="115"/>
      <c r="H31" s="115"/>
      <c r="I31" s="115"/>
      <c r="J31" s="116"/>
    </row>
    <row r="32" spans="1:10" ht="20.100000000000001" customHeight="1" x14ac:dyDescent="0.25">
      <c r="A32" s="92" t="s">
        <v>2</v>
      </c>
      <c r="B32" s="93"/>
      <c r="C32" s="27"/>
      <c r="D32" s="187"/>
      <c r="E32" s="94" t="s">
        <v>142</v>
      </c>
      <c r="F32" s="94"/>
      <c r="G32" s="94"/>
      <c r="H32" s="93"/>
      <c r="I32" s="90"/>
      <c r="J32" s="91"/>
    </row>
    <row r="33" spans="1:11" ht="20.100000000000001" customHeight="1" x14ac:dyDescent="0.25">
      <c r="A33" s="92" t="s">
        <v>143</v>
      </c>
      <c r="B33" s="93"/>
      <c r="C33" s="27"/>
      <c r="D33" s="188"/>
      <c r="E33" s="94" t="s">
        <v>24</v>
      </c>
      <c r="F33" s="94"/>
      <c r="G33" s="94"/>
      <c r="H33" s="93"/>
      <c r="I33" s="90"/>
      <c r="J33" s="91"/>
    </row>
    <row r="34" spans="1:11" ht="20.100000000000001" customHeight="1" x14ac:dyDescent="0.25">
      <c r="A34" s="92" t="s">
        <v>5</v>
      </c>
      <c r="B34" s="93"/>
      <c r="C34" s="27"/>
      <c r="D34" s="188"/>
      <c r="E34" s="94" t="s">
        <v>144</v>
      </c>
      <c r="F34" s="94"/>
      <c r="G34" s="94"/>
      <c r="H34" s="93"/>
      <c r="I34" s="90"/>
      <c r="J34" s="91"/>
    </row>
    <row r="35" spans="1:11" ht="20.100000000000001" customHeight="1" x14ac:dyDescent="0.25">
      <c r="A35" s="92" t="s">
        <v>7</v>
      </c>
      <c r="B35" s="93"/>
      <c r="C35" s="27"/>
      <c r="D35" s="188"/>
      <c r="E35" s="94" t="s">
        <v>3</v>
      </c>
      <c r="F35" s="94"/>
      <c r="G35" s="94"/>
      <c r="H35" s="93"/>
      <c r="I35" s="90"/>
      <c r="J35" s="91"/>
    </row>
    <row r="36" spans="1:11" ht="12" customHeight="1" x14ac:dyDescent="0.25">
      <c r="A36" s="92" t="s">
        <v>145</v>
      </c>
      <c r="B36" s="93"/>
      <c r="C36" s="27"/>
      <c r="D36" s="188"/>
      <c r="E36" s="94" t="s">
        <v>4</v>
      </c>
      <c r="F36" s="94"/>
      <c r="G36" s="94"/>
      <c r="H36" s="93"/>
      <c r="I36" s="90"/>
      <c r="J36" s="91"/>
      <c r="K36" s="4"/>
    </row>
    <row r="37" spans="1:11" ht="12" customHeight="1" x14ac:dyDescent="0.25">
      <c r="A37" s="92" t="s">
        <v>10</v>
      </c>
      <c r="B37" s="93"/>
      <c r="C37" s="27"/>
      <c r="D37" s="188"/>
      <c r="E37" s="94" t="s">
        <v>6</v>
      </c>
      <c r="F37" s="94"/>
      <c r="G37" s="94"/>
      <c r="H37" s="93"/>
      <c r="I37" s="90"/>
      <c r="J37" s="91"/>
      <c r="K37" s="4"/>
    </row>
    <row r="38" spans="1:11" ht="12" customHeight="1" x14ac:dyDescent="0.25">
      <c r="A38" s="92" t="s">
        <v>12</v>
      </c>
      <c r="B38" s="93"/>
      <c r="C38" s="27"/>
      <c r="D38" s="188"/>
      <c r="E38" s="94" t="s">
        <v>8</v>
      </c>
      <c r="F38" s="94"/>
      <c r="G38" s="94"/>
      <c r="H38" s="93"/>
      <c r="I38" s="90"/>
      <c r="J38" s="91"/>
      <c r="K38" s="4"/>
    </row>
    <row r="39" spans="1:11" ht="12" customHeight="1" x14ac:dyDescent="0.25">
      <c r="A39" s="92" t="s">
        <v>13</v>
      </c>
      <c r="B39" s="93"/>
      <c r="C39" s="27"/>
      <c r="D39" s="188"/>
      <c r="E39" s="94" t="s">
        <v>9</v>
      </c>
      <c r="F39" s="94"/>
      <c r="G39" s="94"/>
      <c r="H39" s="93"/>
      <c r="I39" s="90"/>
      <c r="J39" s="91"/>
      <c r="K39" s="4"/>
    </row>
    <row r="40" spans="1:11" ht="12" customHeight="1" x14ac:dyDescent="0.25">
      <c r="A40" s="92" t="s">
        <v>15</v>
      </c>
      <c r="B40" s="93"/>
      <c r="C40" s="27"/>
      <c r="D40" s="188"/>
      <c r="E40" s="94" t="s">
        <v>11</v>
      </c>
      <c r="F40" s="94"/>
      <c r="G40" s="94"/>
      <c r="H40" s="93"/>
      <c r="I40" s="90"/>
      <c r="J40" s="91"/>
      <c r="K40" s="4"/>
    </row>
    <row r="41" spans="1:11" ht="12" customHeight="1" x14ac:dyDescent="0.25">
      <c r="A41" s="92" t="s">
        <v>16</v>
      </c>
      <c r="B41" s="93"/>
      <c r="C41" s="27"/>
      <c r="D41" s="188"/>
      <c r="E41" s="94" t="s">
        <v>146</v>
      </c>
      <c r="F41" s="94"/>
      <c r="G41" s="94"/>
      <c r="H41" s="93"/>
      <c r="I41" s="90"/>
      <c r="J41" s="91"/>
      <c r="K41" s="4"/>
    </row>
    <row r="42" spans="1:11" ht="12" customHeight="1" x14ac:dyDescent="0.25">
      <c r="A42" s="92" t="s">
        <v>17</v>
      </c>
      <c r="B42" s="93"/>
      <c r="C42" s="27"/>
      <c r="D42" s="188"/>
      <c r="E42" s="94" t="s">
        <v>14</v>
      </c>
      <c r="F42" s="94"/>
      <c r="G42" s="94"/>
      <c r="H42" s="93"/>
      <c r="I42" s="90"/>
      <c r="J42" s="91"/>
      <c r="K42" s="4"/>
    </row>
    <row r="43" spans="1:11" ht="12" customHeight="1" x14ac:dyDescent="0.25">
      <c r="A43" s="92" t="s">
        <v>19</v>
      </c>
      <c r="B43" s="93"/>
      <c r="C43" s="27"/>
      <c r="D43" s="188"/>
      <c r="E43" s="94" t="s">
        <v>147</v>
      </c>
      <c r="F43" s="94"/>
      <c r="G43" s="94"/>
      <c r="H43" s="93"/>
      <c r="I43" s="90"/>
      <c r="J43" s="91"/>
      <c r="K43" s="4"/>
    </row>
    <row r="44" spans="1:11" ht="12" customHeight="1" x14ac:dyDescent="0.25">
      <c r="A44" s="189" t="s">
        <v>21</v>
      </c>
      <c r="B44" s="190"/>
      <c r="C44" s="28"/>
      <c r="D44" s="188"/>
      <c r="E44" s="94" t="s">
        <v>148</v>
      </c>
      <c r="F44" s="94"/>
      <c r="G44" s="94"/>
      <c r="H44" s="93"/>
      <c r="I44" s="90"/>
      <c r="J44" s="91"/>
      <c r="K44" s="4"/>
    </row>
    <row r="45" spans="1:11" ht="12" customHeight="1" x14ac:dyDescent="0.25">
      <c r="A45" s="191" t="s">
        <v>149</v>
      </c>
      <c r="B45" s="192"/>
      <c r="C45" s="195"/>
      <c r="D45" s="188"/>
      <c r="E45" s="197" t="s">
        <v>18</v>
      </c>
      <c r="F45" s="197"/>
      <c r="G45" s="197"/>
      <c r="H45" s="190"/>
      <c r="I45" s="102"/>
      <c r="J45" s="103"/>
      <c r="K45" s="4"/>
    </row>
    <row r="46" spans="1:11" ht="12" customHeight="1" thickBot="1" x14ac:dyDescent="0.3">
      <c r="A46" s="193"/>
      <c r="B46" s="194"/>
      <c r="C46" s="196"/>
      <c r="D46" s="188"/>
      <c r="E46" s="197" t="s">
        <v>20</v>
      </c>
      <c r="F46" s="197"/>
      <c r="G46" s="197"/>
      <c r="H46" s="190"/>
      <c r="I46" s="102"/>
      <c r="J46" s="103"/>
      <c r="K46" s="4"/>
    </row>
    <row r="47" spans="1:11" ht="12" customHeight="1" thickBot="1" x14ac:dyDescent="0.3">
      <c r="A47" s="104"/>
      <c r="B47" s="105"/>
      <c r="C47" s="105"/>
      <c r="D47" s="105"/>
      <c r="E47" s="105"/>
      <c r="F47" s="105"/>
      <c r="G47" s="105"/>
      <c r="H47" s="105"/>
      <c r="I47" s="105"/>
      <c r="J47" s="106"/>
      <c r="K47" s="4"/>
    </row>
    <row r="48" spans="1:11" ht="12" customHeight="1" x14ac:dyDescent="0.25">
      <c r="A48" s="99" t="s">
        <v>150</v>
      </c>
      <c r="B48" s="100"/>
      <c r="C48" s="100"/>
      <c r="D48" s="100"/>
      <c r="E48" s="100"/>
      <c r="F48" s="100"/>
      <c r="G48" s="100"/>
      <c r="H48" s="100"/>
      <c r="I48" s="100"/>
      <c r="J48" s="101"/>
      <c r="K48" s="4"/>
    </row>
    <row r="49" spans="1:12" ht="12" customHeight="1" x14ac:dyDescent="0.25">
      <c r="A49" s="95" t="s">
        <v>25</v>
      </c>
      <c r="B49" s="96"/>
      <c r="C49" s="96"/>
      <c r="D49" s="96"/>
      <c r="E49" s="96"/>
      <c r="F49" s="96"/>
      <c r="G49" s="96"/>
      <c r="H49" s="96"/>
      <c r="I49" s="97"/>
      <c r="J49" s="98"/>
      <c r="K49" s="4"/>
    </row>
    <row r="50" spans="1:12" ht="12" customHeight="1" x14ac:dyDescent="0.25">
      <c r="A50" s="95" t="s">
        <v>26</v>
      </c>
      <c r="B50" s="96"/>
      <c r="C50" s="96"/>
      <c r="D50" s="96"/>
      <c r="E50" s="96"/>
      <c r="F50" s="96"/>
      <c r="G50" s="96"/>
      <c r="H50" s="96"/>
      <c r="I50" s="97"/>
      <c r="J50" s="98"/>
      <c r="K50" s="4"/>
    </row>
    <row r="51" spans="1:12" ht="12" customHeight="1" x14ac:dyDescent="0.25">
      <c r="A51" s="95" t="s">
        <v>27</v>
      </c>
      <c r="B51" s="96"/>
      <c r="C51" s="96"/>
      <c r="D51" s="96"/>
      <c r="E51" s="96"/>
      <c r="F51" s="96"/>
      <c r="G51" s="96"/>
      <c r="H51" s="96"/>
      <c r="I51" s="97"/>
      <c r="J51" s="98"/>
      <c r="K51" s="4"/>
    </row>
    <row r="52" spans="1:12" ht="12" customHeight="1" x14ac:dyDescent="0.25">
      <c r="A52" s="95" t="s">
        <v>151</v>
      </c>
      <c r="B52" s="96"/>
      <c r="C52" s="96"/>
      <c r="D52" s="96"/>
      <c r="E52" s="96"/>
      <c r="F52" s="96"/>
      <c r="G52" s="96"/>
      <c r="H52" s="96"/>
      <c r="I52" s="97"/>
      <c r="J52" s="98"/>
      <c r="K52" s="4"/>
    </row>
    <row r="53" spans="1:12" ht="12" customHeight="1" thickBot="1" x14ac:dyDescent="0.3">
      <c r="A53" s="121" t="s">
        <v>28</v>
      </c>
      <c r="B53" s="122"/>
      <c r="C53" s="122"/>
      <c r="D53" s="122"/>
      <c r="E53" s="122"/>
      <c r="F53" s="122"/>
      <c r="G53" s="122"/>
      <c r="H53" s="122"/>
      <c r="I53" s="123"/>
      <c r="J53" s="124"/>
      <c r="K53" s="4"/>
    </row>
    <row r="54" spans="1:12" ht="12" customHeight="1" thickBot="1" x14ac:dyDescent="0.3">
      <c r="A54" s="125"/>
      <c r="B54" s="126"/>
      <c r="C54" s="126"/>
      <c r="D54" s="126"/>
      <c r="E54" s="126"/>
      <c r="F54" s="126"/>
      <c r="G54" s="126"/>
      <c r="H54" s="126"/>
      <c r="I54" s="126"/>
      <c r="J54" s="127"/>
      <c r="K54" s="4"/>
    </row>
    <row r="55" spans="1:12" ht="15" customHeight="1" thickBot="1" x14ac:dyDescent="0.3">
      <c r="A55" s="114" t="s">
        <v>152</v>
      </c>
      <c r="B55" s="115"/>
      <c r="C55" s="115"/>
      <c r="D55" s="115"/>
      <c r="E55" s="115"/>
      <c r="F55" s="115"/>
      <c r="G55" s="115"/>
      <c r="H55" s="115"/>
      <c r="I55" s="115"/>
      <c r="J55" s="116"/>
      <c r="K55" s="4"/>
    </row>
    <row r="56" spans="1:12" ht="12" customHeight="1" x14ac:dyDescent="0.25">
      <c r="A56" s="109" t="s">
        <v>29</v>
      </c>
      <c r="B56" s="110"/>
      <c r="C56" s="110"/>
      <c r="D56" s="110"/>
      <c r="E56" s="110"/>
      <c r="F56" s="110"/>
      <c r="G56" s="110"/>
      <c r="H56" s="111"/>
      <c r="I56" s="107">
        <v>0</v>
      </c>
      <c r="J56" s="108"/>
      <c r="K56" s="4"/>
    </row>
    <row r="57" spans="1:12" ht="12" customHeight="1" x14ac:dyDescent="0.25">
      <c r="A57" s="117" t="s">
        <v>30</v>
      </c>
      <c r="B57" s="118"/>
      <c r="C57" s="118"/>
      <c r="D57" s="118"/>
      <c r="E57" s="118"/>
      <c r="F57" s="119"/>
      <c r="G57" s="120"/>
      <c r="H57" s="120"/>
      <c r="I57" s="112"/>
      <c r="J57" s="113"/>
      <c r="L57" s="29"/>
    </row>
    <row r="58" spans="1:12" ht="12" customHeight="1" x14ac:dyDescent="0.25">
      <c r="A58" s="117" t="s">
        <v>22</v>
      </c>
      <c r="B58" s="118"/>
      <c r="C58" s="118"/>
      <c r="D58" s="118"/>
      <c r="E58" s="118"/>
      <c r="F58" s="119"/>
      <c r="G58" s="120"/>
      <c r="H58" s="120"/>
      <c r="I58" s="152"/>
      <c r="J58" s="153"/>
      <c r="L58" s="30"/>
    </row>
    <row r="59" spans="1:12" ht="12" customHeight="1" x14ac:dyDescent="0.25">
      <c r="A59" s="117" t="s">
        <v>23</v>
      </c>
      <c r="B59" s="118"/>
      <c r="C59" s="118"/>
      <c r="D59" s="118"/>
      <c r="E59" s="118"/>
      <c r="F59" s="119"/>
      <c r="G59" s="120"/>
      <c r="H59" s="120"/>
      <c r="I59" s="178"/>
      <c r="J59" s="179"/>
      <c r="L59" s="31"/>
    </row>
    <row r="60" spans="1:12" ht="12" customHeight="1" x14ac:dyDescent="0.25">
      <c r="A60" s="145" t="s">
        <v>215</v>
      </c>
      <c r="B60" s="146"/>
      <c r="C60" s="146"/>
      <c r="D60" s="146"/>
      <c r="E60" s="146"/>
      <c r="F60" s="146"/>
      <c r="G60" s="146"/>
      <c r="H60" s="147"/>
      <c r="I60" s="148">
        <f>G57-G58-G59</f>
        <v>0</v>
      </c>
      <c r="J60" s="149"/>
      <c r="L60" s="31"/>
    </row>
    <row r="61" spans="1:12" ht="12" customHeight="1" x14ac:dyDescent="0.25">
      <c r="A61" s="117" t="s">
        <v>31</v>
      </c>
      <c r="B61" s="118"/>
      <c r="C61" s="118"/>
      <c r="D61" s="118"/>
      <c r="E61" s="118"/>
      <c r="F61" s="118"/>
      <c r="G61" s="118"/>
      <c r="H61" s="119"/>
      <c r="I61" s="150"/>
      <c r="J61" s="151"/>
      <c r="K61" s="32"/>
    </row>
    <row r="62" spans="1:12" ht="12" customHeight="1" x14ac:dyDescent="0.25">
      <c r="A62" s="117" t="s">
        <v>32</v>
      </c>
      <c r="B62" s="118"/>
      <c r="C62" s="118"/>
      <c r="D62" s="118"/>
      <c r="E62" s="118"/>
      <c r="F62" s="118"/>
      <c r="G62" s="118"/>
      <c r="H62" s="119"/>
      <c r="I62" s="138">
        <f>IF((I56-I60-I61)&lt;=0,0,(I56-I60-I61))</f>
        <v>0</v>
      </c>
      <c r="J62" s="139"/>
    </row>
    <row r="63" spans="1:12" ht="12" customHeight="1" x14ac:dyDescent="0.25">
      <c r="A63" s="117" t="s">
        <v>33</v>
      </c>
      <c r="B63" s="118"/>
      <c r="C63" s="118"/>
      <c r="D63" s="118"/>
      <c r="E63" s="118"/>
      <c r="F63" s="118"/>
      <c r="G63" s="118"/>
      <c r="H63" s="119"/>
      <c r="I63" s="138">
        <f>IF((I60+I61-I56)&lt;=0,0,(I60+I61-I56))</f>
        <v>0</v>
      </c>
      <c r="J63" s="139"/>
    </row>
    <row r="64" spans="1:12" ht="12" customHeight="1" x14ac:dyDescent="0.25">
      <c r="A64" s="140" t="s">
        <v>34</v>
      </c>
      <c r="B64" s="141"/>
      <c r="C64" s="141"/>
      <c r="D64" s="141"/>
      <c r="E64" s="141"/>
      <c r="F64" s="141"/>
      <c r="G64" s="141"/>
      <c r="H64" s="142"/>
      <c r="I64" s="143"/>
      <c r="J64" s="144"/>
    </row>
    <row r="65" spans="1:10" ht="12" customHeight="1" x14ac:dyDescent="0.25">
      <c r="A65" s="131" t="s">
        <v>35</v>
      </c>
      <c r="B65" s="132"/>
      <c r="C65" s="132"/>
      <c r="D65" s="132"/>
      <c r="E65" s="132"/>
      <c r="F65" s="132"/>
      <c r="G65" s="132"/>
      <c r="H65" s="133"/>
      <c r="I65" s="134">
        <f>IF((I62-I63-I64)&lt;=0,0,(I62-I63-I64))</f>
        <v>0</v>
      </c>
      <c r="J65" s="135"/>
    </row>
    <row r="66" spans="1:10" ht="12" customHeight="1" x14ac:dyDescent="0.25">
      <c r="A66" s="117" t="s">
        <v>36</v>
      </c>
      <c r="B66" s="118"/>
      <c r="C66" s="118"/>
      <c r="D66" s="118"/>
      <c r="E66" s="118"/>
      <c r="F66" s="119"/>
      <c r="G66" s="180"/>
      <c r="H66" s="181"/>
      <c r="I66" s="136"/>
      <c r="J66" s="137"/>
    </row>
    <row r="67" spans="1:10" ht="12" customHeight="1" thickBot="1" x14ac:dyDescent="0.3">
      <c r="A67" s="182" t="s">
        <v>37</v>
      </c>
      <c r="B67" s="183"/>
      <c r="C67" s="183"/>
      <c r="D67" s="183"/>
      <c r="E67" s="183"/>
      <c r="F67" s="183"/>
      <c r="G67" s="183"/>
      <c r="H67" s="184"/>
      <c r="I67" s="185">
        <f>IF((I63+I64-I62)&lt;=0,0,(I63+I64-I62))</f>
        <v>0</v>
      </c>
      <c r="J67" s="186"/>
    </row>
    <row r="68" spans="1:10" ht="15.75" thickBot="1" x14ac:dyDescent="0.3">
      <c r="A68" s="125"/>
      <c r="B68" s="126"/>
      <c r="C68" s="126"/>
      <c r="D68" s="126"/>
      <c r="E68" s="126"/>
      <c r="F68" s="126"/>
      <c r="G68" s="126"/>
      <c r="H68" s="126"/>
      <c r="I68" s="126"/>
      <c r="J68" s="127"/>
    </row>
    <row r="69" spans="1:10" ht="15.75" thickBot="1" x14ac:dyDescent="0.3">
      <c r="A69" s="114" t="s">
        <v>153</v>
      </c>
      <c r="B69" s="115"/>
      <c r="C69" s="115"/>
      <c r="D69" s="115"/>
      <c r="E69" s="115"/>
      <c r="F69" s="115"/>
      <c r="G69" s="115"/>
      <c r="H69" s="115"/>
      <c r="I69" s="115"/>
      <c r="J69" s="116"/>
    </row>
    <row r="70" spans="1:10" ht="15.75" thickBot="1" x14ac:dyDescent="0.3">
      <c r="A70" s="128" t="s">
        <v>154</v>
      </c>
      <c r="B70" s="129"/>
      <c r="C70" s="129"/>
      <c r="D70" s="129"/>
      <c r="E70" s="129"/>
      <c r="F70" s="129"/>
      <c r="G70" s="129"/>
      <c r="H70" s="129"/>
      <c r="I70" s="129"/>
      <c r="J70" s="130"/>
    </row>
    <row r="71" spans="1:10" x14ac:dyDescent="0.25">
      <c r="A71" s="200" t="s">
        <v>69</v>
      </c>
      <c r="B71" s="201"/>
      <c r="C71" s="201"/>
      <c r="D71" s="201"/>
      <c r="E71" s="201"/>
      <c r="F71" s="201"/>
      <c r="G71" s="201"/>
      <c r="H71" s="202"/>
      <c r="I71" s="203">
        <v>1500000</v>
      </c>
      <c r="J71" s="204"/>
    </row>
    <row r="72" spans="1:10" x14ac:dyDescent="0.25">
      <c r="A72" s="117" t="s">
        <v>155</v>
      </c>
      <c r="B72" s="118"/>
      <c r="C72" s="118"/>
      <c r="D72" s="118"/>
      <c r="E72" s="118"/>
      <c r="F72" s="118"/>
      <c r="G72" s="118"/>
      <c r="H72" s="119"/>
      <c r="I72" s="198"/>
      <c r="J72" s="199"/>
    </row>
    <row r="73" spans="1:10" x14ac:dyDescent="0.25">
      <c r="A73" s="117" t="s">
        <v>70</v>
      </c>
      <c r="B73" s="118"/>
      <c r="C73" s="118"/>
      <c r="D73" s="118"/>
      <c r="E73" s="118"/>
      <c r="F73" s="118"/>
      <c r="G73" s="118"/>
      <c r="H73" s="119"/>
      <c r="I73" s="198"/>
      <c r="J73" s="199"/>
    </row>
    <row r="74" spans="1:10" x14ac:dyDescent="0.25">
      <c r="A74" s="117" t="s">
        <v>71</v>
      </c>
      <c r="B74" s="118"/>
      <c r="C74" s="118"/>
      <c r="D74" s="118"/>
      <c r="E74" s="118"/>
      <c r="F74" s="118"/>
      <c r="G74" s="118"/>
      <c r="H74" s="119"/>
      <c r="I74" s="198">
        <v>300000</v>
      </c>
      <c r="J74" s="199"/>
    </row>
    <row r="75" spans="1:10" x14ac:dyDescent="0.25">
      <c r="A75" s="117" t="s">
        <v>72</v>
      </c>
      <c r="B75" s="118"/>
      <c r="C75" s="118"/>
      <c r="D75" s="118"/>
      <c r="E75" s="118"/>
      <c r="F75" s="118"/>
      <c r="G75" s="118"/>
      <c r="H75" s="119"/>
      <c r="I75" s="198">
        <v>24000</v>
      </c>
      <c r="J75" s="199"/>
    </row>
    <row r="76" spans="1:10" x14ac:dyDescent="0.25">
      <c r="A76" s="117" t="s">
        <v>73</v>
      </c>
      <c r="B76" s="118"/>
      <c r="C76" s="118"/>
      <c r="D76" s="118"/>
      <c r="E76" s="118"/>
      <c r="F76" s="118"/>
      <c r="G76" s="118"/>
      <c r="H76" s="119"/>
      <c r="I76" s="198"/>
      <c r="J76" s="199"/>
    </row>
    <row r="77" spans="1:10" x14ac:dyDescent="0.25">
      <c r="A77" s="117" t="s">
        <v>74</v>
      </c>
      <c r="B77" s="118"/>
      <c r="C77" s="118"/>
      <c r="D77" s="118"/>
      <c r="E77" s="118"/>
      <c r="F77" s="118"/>
      <c r="G77" s="118"/>
      <c r="H77" s="119"/>
      <c r="I77" s="198"/>
      <c r="J77" s="199"/>
    </row>
    <row r="78" spans="1:10" x14ac:dyDescent="0.25">
      <c r="A78" s="117" t="s">
        <v>75</v>
      </c>
      <c r="B78" s="118"/>
      <c r="C78" s="118"/>
      <c r="D78" s="118"/>
      <c r="E78" s="118"/>
      <c r="F78" s="118"/>
      <c r="G78" s="118"/>
      <c r="H78" s="119"/>
      <c r="I78" s="198">
        <v>30000</v>
      </c>
      <c r="J78" s="199"/>
    </row>
    <row r="79" spans="1:10" x14ac:dyDescent="0.25">
      <c r="A79" s="117" t="s">
        <v>156</v>
      </c>
      <c r="B79" s="118"/>
      <c r="C79" s="118"/>
      <c r="D79" s="118"/>
      <c r="E79" s="118"/>
      <c r="F79" s="118"/>
      <c r="G79" s="118"/>
      <c r="H79" s="119"/>
      <c r="I79" s="198"/>
      <c r="J79" s="199"/>
    </row>
    <row r="80" spans="1:10" x14ac:dyDescent="0.25">
      <c r="A80" s="117" t="s">
        <v>76</v>
      </c>
      <c r="B80" s="118"/>
      <c r="C80" s="118"/>
      <c r="D80" s="118"/>
      <c r="E80" s="118"/>
      <c r="F80" s="118"/>
      <c r="G80" s="118"/>
      <c r="H80" s="119"/>
      <c r="I80" s="198"/>
      <c r="J80" s="199"/>
    </row>
    <row r="81" spans="1:10" x14ac:dyDescent="0.25">
      <c r="A81" s="117" t="s">
        <v>157</v>
      </c>
      <c r="B81" s="118"/>
      <c r="C81" s="118"/>
      <c r="D81" s="118"/>
      <c r="E81" s="118"/>
      <c r="F81" s="118"/>
      <c r="G81" s="118"/>
      <c r="H81" s="119"/>
      <c r="I81" s="198"/>
      <c r="J81" s="199"/>
    </row>
    <row r="82" spans="1:10" x14ac:dyDescent="0.25">
      <c r="A82" s="117" t="s">
        <v>77</v>
      </c>
      <c r="B82" s="118"/>
      <c r="C82" s="118"/>
      <c r="D82" s="118"/>
      <c r="E82" s="118"/>
      <c r="F82" s="118"/>
      <c r="G82" s="118"/>
      <c r="H82" s="119"/>
      <c r="I82" s="198"/>
      <c r="J82" s="199"/>
    </row>
    <row r="83" spans="1:10" x14ac:dyDescent="0.25">
      <c r="A83" s="117" t="s">
        <v>158</v>
      </c>
      <c r="B83" s="118"/>
      <c r="C83" s="118"/>
      <c r="D83" s="118"/>
      <c r="E83" s="118"/>
      <c r="F83" s="118"/>
      <c r="G83" s="118"/>
      <c r="H83" s="119"/>
      <c r="I83" s="198"/>
      <c r="J83" s="199"/>
    </row>
    <row r="84" spans="1:10" x14ac:dyDescent="0.25">
      <c r="A84" s="117" t="s">
        <v>78</v>
      </c>
      <c r="B84" s="118"/>
      <c r="C84" s="118"/>
      <c r="D84" s="118"/>
      <c r="E84" s="118"/>
      <c r="F84" s="118"/>
      <c r="G84" s="118"/>
      <c r="H84" s="119"/>
      <c r="I84" s="198"/>
      <c r="J84" s="199"/>
    </row>
    <row r="85" spans="1:10" x14ac:dyDescent="0.25">
      <c r="A85" s="117" t="s">
        <v>79</v>
      </c>
      <c r="B85" s="118"/>
      <c r="C85" s="118"/>
      <c r="D85" s="118"/>
      <c r="E85" s="118"/>
      <c r="F85" s="118"/>
      <c r="G85" s="118"/>
      <c r="H85" s="119"/>
      <c r="I85" s="198">
        <v>50000</v>
      </c>
      <c r="J85" s="199"/>
    </row>
    <row r="86" spans="1:10" x14ac:dyDescent="0.25">
      <c r="A86" s="117" t="s">
        <v>80</v>
      </c>
      <c r="B86" s="118"/>
      <c r="C86" s="118"/>
      <c r="D86" s="118"/>
      <c r="E86" s="118"/>
      <c r="F86" s="118"/>
      <c r="G86" s="118"/>
      <c r="H86" s="119"/>
      <c r="I86" s="198">
        <v>8000</v>
      </c>
      <c r="J86" s="199"/>
    </row>
    <row r="87" spans="1:10" x14ac:dyDescent="0.25">
      <c r="A87" s="117" t="s">
        <v>81</v>
      </c>
      <c r="B87" s="118"/>
      <c r="C87" s="118"/>
      <c r="D87" s="118"/>
      <c r="E87" s="118"/>
      <c r="F87" s="118"/>
      <c r="G87" s="118"/>
      <c r="H87" s="119"/>
      <c r="I87" s="198">
        <v>10000</v>
      </c>
      <c r="J87" s="199"/>
    </row>
    <row r="88" spans="1:10" ht="15.75" thickBot="1" x14ac:dyDescent="0.3">
      <c r="A88" s="205" t="s">
        <v>82</v>
      </c>
      <c r="B88" s="206"/>
      <c r="C88" s="206"/>
      <c r="D88" s="206"/>
      <c r="E88" s="206"/>
      <c r="F88" s="206"/>
      <c r="G88" s="206"/>
      <c r="H88" s="207"/>
      <c r="I88" s="208">
        <f>SUM(I71:J87)</f>
        <v>1922000</v>
      </c>
      <c r="J88" s="209"/>
    </row>
    <row r="89" spans="1:10" ht="15.75" thickBot="1" x14ac:dyDescent="0.3">
      <c r="A89" s="114" t="s">
        <v>159</v>
      </c>
      <c r="B89" s="115"/>
      <c r="C89" s="115"/>
      <c r="D89" s="115"/>
      <c r="E89" s="115"/>
      <c r="F89" s="115"/>
      <c r="G89" s="115"/>
      <c r="H89" s="115"/>
      <c r="I89" s="115"/>
      <c r="J89" s="116"/>
    </row>
    <row r="90" spans="1:10" ht="15.75" thickBot="1" x14ac:dyDescent="0.3">
      <c r="A90" s="128" t="s">
        <v>83</v>
      </c>
      <c r="B90" s="129"/>
      <c r="C90" s="129"/>
      <c r="D90" s="129"/>
      <c r="E90" s="129"/>
      <c r="F90" s="129"/>
      <c r="G90" s="129"/>
      <c r="H90" s="129"/>
      <c r="I90" s="129"/>
      <c r="J90" s="130"/>
    </row>
    <row r="91" spans="1:10" x14ac:dyDescent="0.25">
      <c r="A91" s="200" t="s">
        <v>84</v>
      </c>
      <c r="B91" s="201"/>
      <c r="C91" s="201"/>
      <c r="D91" s="201"/>
      <c r="E91" s="201"/>
      <c r="F91" s="201"/>
      <c r="G91" s="201"/>
      <c r="H91" s="202"/>
      <c r="I91" s="212"/>
      <c r="J91" s="213"/>
    </row>
    <row r="92" spans="1:10" x14ac:dyDescent="0.25">
      <c r="A92" s="117" t="s">
        <v>85</v>
      </c>
      <c r="B92" s="118"/>
      <c r="C92" s="118"/>
      <c r="D92" s="118"/>
      <c r="E92" s="118"/>
      <c r="F92" s="118"/>
      <c r="G92" s="118"/>
      <c r="H92" s="119"/>
      <c r="I92" s="210"/>
      <c r="J92" s="211"/>
    </row>
    <row r="93" spans="1:10" x14ac:dyDescent="0.25">
      <c r="A93" s="117" t="s">
        <v>86</v>
      </c>
      <c r="B93" s="118"/>
      <c r="C93" s="118"/>
      <c r="D93" s="118"/>
      <c r="E93" s="118"/>
      <c r="F93" s="118"/>
      <c r="G93" s="118"/>
      <c r="H93" s="119"/>
      <c r="I93" s="210"/>
      <c r="J93" s="211"/>
    </row>
    <row r="94" spans="1:10" x14ac:dyDescent="0.25">
      <c r="A94" s="117" t="s">
        <v>87</v>
      </c>
      <c r="B94" s="118"/>
      <c r="C94" s="118"/>
      <c r="D94" s="118"/>
      <c r="E94" s="118"/>
      <c r="F94" s="118"/>
      <c r="G94" s="118"/>
      <c r="H94" s="119"/>
      <c r="I94" s="210"/>
      <c r="J94" s="211"/>
    </row>
    <row r="95" spans="1:10" x14ac:dyDescent="0.25">
      <c r="A95" s="117" t="s">
        <v>88</v>
      </c>
      <c r="B95" s="118"/>
      <c r="C95" s="118"/>
      <c r="D95" s="118"/>
      <c r="E95" s="118"/>
      <c r="F95" s="118"/>
      <c r="G95" s="118"/>
      <c r="H95" s="119"/>
      <c r="I95" s="210"/>
      <c r="J95" s="211"/>
    </row>
    <row r="96" spans="1:10" x14ac:dyDescent="0.25">
      <c r="A96" s="117" t="s">
        <v>89</v>
      </c>
      <c r="B96" s="118"/>
      <c r="C96" s="118"/>
      <c r="D96" s="118"/>
      <c r="E96" s="118"/>
      <c r="F96" s="118"/>
      <c r="G96" s="118"/>
      <c r="H96" s="119"/>
      <c r="I96" s="210"/>
      <c r="J96" s="211"/>
    </row>
    <row r="97" spans="1:10" x14ac:dyDescent="0.25">
      <c r="A97" s="117" t="s">
        <v>90</v>
      </c>
      <c r="B97" s="118"/>
      <c r="C97" s="118"/>
      <c r="D97" s="118"/>
      <c r="E97" s="118"/>
      <c r="F97" s="118"/>
      <c r="G97" s="118"/>
      <c r="H97" s="119"/>
      <c r="I97" s="210"/>
      <c r="J97" s="211"/>
    </row>
    <row r="98" spans="1:10" ht="15.75" thickBot="1" x14ac:dyDescent="0.3">
      <c r="A98" s="205" t="s">
        <v>91</v>
      </c>
      <c r="B98" s="206"/>
      <c r="C98" s="206"/>
      <c r="D98" s="206"/>
      <c r="E98" s="206"/>
      <c r="F98" s="206"/>
      <c r="G98" s="206"/>
      <c r="H98" s="207"/>
      <c r="I98" s="208">
        <f>I91+I92+I93+I94-I95-I96+I97</f>
        <v>0</v>
      </c>
      <c r="J98" s="209"/>
    </row>
    <row r="99" spans="1:10" ht="15.75" thickBot="1" x14ac:dyDescent="0.3">
      <c r="A99" s="128" t="s">
        <v>160</v>
      </c>
      <c r="B99" s="129"/>
      <c r="C99" s="129"/>
      <c r="D99" s="129"/>
      <c r="E99" s="129"/>
      <c r="F99" s="129"/>
      <c r="G99" s="129"/>
      <c r="H99" s="129"/>
      <c r="I99" s="129"/>
      <c r="J99" s="130"/>
    </row>
    <row r="100" spans="1:10" x14ac:dyDescent="0.25">
      <c r="A100" s="200" t="s">
        <v>161</v>
      </c>
      <c r="B100" s="201"/>
      <c r="C100" s="201"/>
      <c r="D100" s="201"/>
      <c r="E100" s="201"/>
      <c r="F100" s="201"/>
      <c r="G100" s="201"/>
      <c r="H100" s="202"/>
      <c r="I100" s="212"/>
      <c r="J100" s="213"/>
    </row>
    <row r="101" spans="1:10" x14ac:dyDescent="0.25">
      <c r="A101" s="117" t="s">
        <v>162</v>
      </c>
      <c r="B101" s="118"/>
      <c r="C101" s="118"/>
      <c r="D101" s="118"/>
      <c r="E101" s="118"/>
      <c r="F101" s="118"/>
      <c r="G101" s="118"/>
      <c r="H101" s="119"/>
      <c r="I101" s="210"/>
      <c r="J101" s="211"/>
    </row>
    <row r="102" spans="1:10" x14ac:dyDescent="0.25">
      <c r="A102" s="117" t="s">
        <v>163</v>
      </c>
      <c r="B102" s="118"/>
      <c r="C102" s="118"/>
      <c r="D102" s="118"/>
      <c r="E102" s="118"/>
      <c r="F102" s="118"/>
      <c r="G102" s="118"/>
      <c r="H102" s="119"/>
      <c r="I102" s="210"/>
      <c r="J102" s="211"/>
    </row>
    <row r="103" spans="1:10" ht="15.75" thickBot="1" x14ac:dyDescent="0.3">
      <c r="A103" s="205" t="s">
        <v>164</v>
      </c>
      <c r="B103" s="206"/>
      <c r="C103" s="206"/>
      <c r="D103" s="206"/>
      <c r="E103" s="206"/>
      <c r="F103" s="206"/>
      <c r="G103" s="206"/>
      <c r="H103" s="207"/>
      <c r="I103" s="214">
        <f>I98+I100+I101-I102</f>
        <v>0</v>
      </c>
      <c r="J103" s="215"/>
    </row>
    <row r="104" spans="1:10" ht="15.75" thickBot="1" x14ac:dyDescent="0.3">
      <c r="A104" s="128" t="s">
        <v>165</v>
      </c>
      <c r="B104" s="129"/>
      <c r="C104" s="129"/>
      <c r="D104" s="129"/>
      <c r="E104" s="129"/>
      <c r="F104" s="129"/>
      <c r="G104" s="129"/>
      <c r="H104" s="129"/>
      <c r="I104" s="129"/>
      <c r="J104" s="130"/>
    </row>
    <row r="105" spans="1:10" x14ac:dyDescent="0.25">
      <c r="A105" s="200" t="s">
        <v>92</v>
      </c>
      <c r="B105" s="201"/>
      <c r="C105" s="201"/>
      <c r="D105" s="201"/>
      <c r="E105" s="201"/>
      <c r="F105" s="201"/>
      <c r="G105" s="201"/>
      <c r="H105" s="202"/>
      <c r="I105" s="212">
        <v>200000</v>
      </c>
      <c r="J105" s="213"/>
    </row>
    <row r="106" spans="1:10" x14ac:dyDescent="0.25">
      <c r="A106" s="117" t="s">
        <v>166</v>
      </c>
      <c r="B106" s="118"/>
      <c r="C106" s="118"/>
      <c r="D106" s="118"/>
      <c r="E106" s="118"/>
      <c r="F106" s="118"/>
      <c r="G106" s="118"/>
      <c r="H106" s="119"/>
      <c r="I106" s="210">
        <v>325000</v>
      </c>
      <c r="J106" s="211"/>
    </row>
    <row r="107" spans="1:10" x14ac:dyDescent="0.25">
      <c r="A107" s="117" t="s">
        <v>93</v>
      </c>
      <c r="B107" s="118"/>
      <c r="C107" s="118"/>
      <c r="D107" s="118"/>
      <c r="E107" s="118"/>
      <c r="F107" s="118"/>
      <c r="G107" s="118"/>
      <c r="H107" s="119"/>
      <c r="I107" s="210">
        <v>375000</v>
      </c>
      <c r="J107" s="211"/>
    </row>
    <row r="108" spans="1:10" x14ac:dyDescent="0.25">
      <c r="A108" s="117" t="s">
        <v>94</v>
      </c>
      <c r="B108" s="118"/>
      <c r="C108" s="118"/>
      <c r="D108" s="118"/>
      <c r="E108" s="118"/>
      <c r="F108" s="118"/>
      <c r="G108" s="118"/>
      <c r="H108" s="119"/>
      <c r="I108" s="210">
        <v>400000</v>
      </c>
      <c r="J108" s="211"/>
    </row>
    <row r="109" spans="1:10" ht="15.75" thickBot="1" x14ac:dyDescent="0.3">
      <c r="A109" s="205" t="s">
        <v>95</v>
      </c>
      <c r="B109" s="206"/>
      <c r="C109" s="206"/>
      <c r="D109" s="206"/>
      <c r="E109" s="206"/>
      <c r="F109" s="206"/>
      <c r="G109" s="206"/>
      <c r="H109" s="207"/>
      <c r="I109" s="214">
        <f>I103+I105+I106+I107-I108</f>
        <v>500000</v>
      </c>
      <c r="J109" s="215"/>
    </row>
    <row r="110" spans="1:10" ht="15.75" thickBot="1" x14ac:dyDescent="0.3">
      <c r="A110" s="128" t="s">
        <v>167</v>
      </c>
      <c r="B110" s="129"/>
      <c r="C110" s="129"/>
      <c r="D110" s="129"/>
      <c r="E110" s="129"/>
      <c r="F110" s="129"/>
      <c r="G110" s="129"/>
      <c r="H110" s="129"/>
      <c r="I110" s="129"/>
      <c r="J110" s="130"/>
    </row>
    <row r="111" spans="1:10" x14ac:dyDescent="0.25">
      <c r="A111" s="216" t="s">
        <v>168</v>
      </c>
      <c r="B111" s="217"/>
      <c r="C111" s="217"/>
      <c r="D111" s="217"/>
      <c r="E111" s="217"/>
      <c r="F111" s="217"/>
      <c r="G111" s="217"/>
      <c r="H111" s="218"/>
      <c r="I111" s="210"/>
      <c r="J111" s="211"/>
    </row>
    <row r="112" spans="1:10" x14ac:dyDescent="0.25">
      <c r="A112" s="145" t="s">
        <v>96</v>
      </c>
      <c r="B112" s="146"/>
      <c r="C112" s="146"/>
      <c r="D112" s="146"/>
      <c r="E112" s="146"/>
      <c r="F112" s="146"/>
      <c r="G112" s="146"/>
      <c r="H112" s="147"/>
      <c r="I112" s="212"/>
      <c r="J112" s="213"/>
    </row>
    <row r="113" spans="1:10" x14ac:dyDescent="0.25">
      <c r="A113" s="117" t="s">
        <v>97</v>
      </c>
      <c r="B113" s="118"/>
      <c r="C113" s="118"/>
      <c r="D113" s="118"/>
      <c r="E113" s="118"/>
      <c r="F113" s="118"/>
      <c r="G113" s="118"/>
      <c r="H113" s="119"/>
      <c r="I113" s="210"/>
      <c r="J113" s="211"/>
    </row>
    <row r="114" spans="1:10" x14ac:dyDescent="0.25">
      <c r="A114" s="117" t="s">
        <v>98</v>
      </c>
      <c r="B114" s="118"/>
      <c r="C114" s="118"/>
      <c r="D114" s="118"/>
      <c r="E114" s="118"/>
      <c r="F114" s="118"/>
      <c r="G114" s="118"/>
      <c r="H114" s="119"/>
      <c r="I114" s="210">
        <v>100000</v>
      </c>
      <c r="J114" s="211"/>
    </row>
    <row r="115" spans="1:10" x14ac:dyDescent="0.25">
      <c r="A115" s="117" t="s">
        <v>99</v>
      </c>
      <c r="B115" s="118"/>
      <c r="C115" s="118"/>
      <c r="D115" s="118"/>
      <c r="E115" s="118"/>
      <c r="F115" s="118"/>
      <c r="G115" s="118"/>
      <c r="H115" s="119"/>
      <c r="I115" s="210">
        <f>240000-I116+180000</f>
        <v>413800</v>
      </c>
      <c r="J115" s="211"/>
    </row>
    <row r="116" spans="1:10" x14ac:dyDescent="0.25">
      <c r="A116" s="117" t="s">
        <v>100</v>
      </c>
      <c r="B116" s="118"/>
      <c r="C116" s="118"/>
      <c r="D116" s="118"/>
      <c r="E116" s="118"/>
      <c r="F116" s="118"/>
      <c r="G116" s="118"/>
      <c r="H116" s="119"/>
      <c r="I116" s="210">
        <v>6200</v>
      </c>
      <c r="J116" s="211"/>
    </row>
    <row r="117" spans="1:10" x14ac:dyDescent="0.25">
      <c r="A117" s="117" t="s">
        <v>101</v>
      </c>
      <c r="B117" s="118"/>
      <c r="C117" s="118"/>
      <c r="D117" s="118"/>
      <c r="E117" s="118"/>
      <c r="F117" s="118"/>
      <c r="G117" s="118"/>
      <c r="H117" s="119"/>
      <c r="I117" s="210">
        <f>20000+20000</f>
        <v>40000</v>
      </c>
      <c r="J117" s="211"/>
    </row>
    <row r="118" spans="1:10" x14ac:dyDescent="0.25">
      <c r="A118" s="117" t="s">
        <v>169</v>
      </c>
      <c r="B118" s="118"/>
      <c r="C118" s="118"/>
      <c r="D118" s="118"/>
      <c r="E118" s="118"/>
      <c r="F118" s="118"/>
      <c r="G118" s="118"/>
      <c r="H118" s="119"/>
      <c r="I118" s="210">
        <f>25000+15000</f>
        <v>40000</v>
      </c>
      <c r="J118" s="211"/>
    </row>
    <row r="119" spans="1:10" x14ac:dyDescent="0.25">
      <c r="A119" s="117" t="s">
        <v>102</v>
      </c>
      <c r="B119" s="118"/>
      <c r="C119" s="118"/>
      <c r="D119" s="118"/>
      <c r="E119" s="118"/>
      <c r="F119" s="118"/>
      <c r="G119" s="118"/>
      <c r="H119" s="119"/>
      <c r="I119" s="210"/>
      <c r="J119" s="211"/>
    </row>
    <row r="120" spans="1:10" x14ac:dyDescent="0.25">
      <c r="A120" s="117" t="s">
        <v>170</v>
      </c>
      <c r="B120" s="118"/>
      <c r="C120" s="118"/>
      <c r="D120" s="118"/>
      <c r="E120" s="118"/>
      <c r="F120" s="118"/>
      <c r="G120" s="118"/>
      <c r="H120" s="119"/>
      <c r="I120" s="210">
        <f>40544+22806</f>
        <v>63350</v>
      </c>
      <c r="J120" s="211"/>
    </row>
    <row r="121" spans="1:10" x14ac:dyDescent="0.25">
      <c r="A121" s="117" t="s">
        <v>171</v>
      </c>
      <c r="B121" s="118"/>
      <c r="C121" s="118"/>
      <c r="D121" s="118"/>
      <c r="E121" s="118"/>
      <c r="F121" s="118"/>
      <c r="G121" s="118"/>
      <c r="H121" s="119"/>
      <c r="I121" s="210"/>
      <c r="J121" s="211"/>
    </row>
    <row r="122" spans="1:10" x14ac:dyDescent="0.25">
      <c r="A122" s="117" t="s">
        <v>103</v>
      </c>
      <c r="B122" s="118"/>
      <c r="C122" s="118"/>
      <c r="D122" s="118"/>
      <c r="E122" s="118"/>
      <c r="F122" s="118"/>
      <c r="G122" s="118"/>
      <c r="H122" s="119"/>
      <c r="I122" s="210"/>
      <c r="J122" s="211"/>
    </row>
    <row r="123" spans="1:10" x14ac:dyDescent="0.25">
      <c r="A123" s="117" t="s">
        <v>104</v>
      </c>
      <c r="B123" s="118"/>
      <c r="C123" s="118"/>
      <c r="D123" s="118"/>
      <c r="E123" s="118"/>
      <c r="F123" s="118"/>
      <c r="G123" s="118"/>
      <c r="H123" s="119"/>
      <c r="I123" s="210">
        <f>35000+22000</f>
        <v>57000</v>
      </c>
      <c r="J123" s="211"/>
    </row>
    <row r="124" spans="1:10" x14ac:dyDescent="0.25">
      <c r="A124" s="117" t="s">
        <v>172</v>
      </c>
      <c r="B124" s="118"/>
      <c r="C124" s="118"/>
      <c r="D124" s="118"/>
      <c r="E124" s="118"/>
      <c r="F124" s="118"/>
      <c r="G124" s="118"/>
      <c r="H124" s="119"/>
      <c r="I124" s="210"/>
      <c r="J124" s="211"/>
    </row>
    <row r="125" spans="1:10" x14ac:dyDescent="0.25">
      <c r="A125" s="117" t="s">
        <v>105</v>
      </c>
      <c r="B125" s="118"/>
      <c r="C125" s="118"/>
      <c r="D125" s="118"/>
      <c r="E125" s="118"/>
      <c r="F125" s="118"/>
      <c r="G125" s="118"/>
      <c r="H125" s="119"/>
      <c r="I125" s="210"/>
      <c r="J125" s="211"/>
    </row>
    <row r="126" spans="1:10" x14ac:dyDescent="0.25">
      <c r="A126" s="117" t="s">
        <v>106</v>
      </c>
      <c r="B126" s="118"/>
      <c r="C126" s="118"/>
      <c r="D126" s="118"/>
      <c r="E126" s="118"/>
      <c r="F126" s="118"/>
      <c r="G126" s="118"/>
      <c r="H126" s="119"/>
      <c r="I126" s="210"/>
      <c r="J126" s="211"/>
    </row>
    <row r="127" spans="1:10" x14ac:dyDescent="0.25">
      <c r="A127" s="117" t="s">
        <v>107</v>
      </c>
      <c r="B127" s="118"/>
      <c r="C127" s="118"/>
      <c r="D127" s="118"/>
      <c r="E127" s="118"/>
      <c r="F127" s="118"/>
      <c r="G127" s="118"/>
      <c r="H127" s="119"/>
      <c r="I127" s="210"/>
      <c r="J127" s="211"/>
    </row>
    <row r="128" spans="1:10" x14ac:dyDescent="0.25">
      <c r="A128" s="117" t="s">
        <v>108</v>
      </c>
      <c r="B128" s="118"/>
      <c r="C128" s="118"/>
      <c r="D128" s="118"/>
      <c r="E128" s="118"/>
      <c r="F128" s="118"/>
      <c r="G128" s="118"/>
      <c r="H128" s="119"/>
      <c r="I128" s="210"/>
      <c r="J128" s="211"/>
    </row>
    <row r="129" spans="1:10" x14ac:dyDescent="0.25">
      <c r="A129" s="117" t="s">
        <v>173</v>
      </c>
      <c r="B129" s="118"/>
      <c r="C129" s="118"/>
      <c r="D129" s="118"/>
      <c r="E129" s="118"/>
      <c r="F129" s="118"/>
      <c r="G129" s="118"/>
      <c r="H129" s="119"/>
      <c r="I129" s="210"/>
      <c r="J129" s="211"/>
    </row>
    <row r="130" spans="1:10" x14ac:dyDescent="0.25">
      <c r="A130" s="117" t="s">
        <v>109</v>
      </c>
      <c r="B130" s="118"/>
      <c r="C130" s="118"/>
      <c r="D130" s="118"/>
      <c r="E130" s="118"/>
      <c r="F130" s="118"/>
      <c r="G130" s="118"/>
      <c r="H130" s="119"/>
      <c r="I130" s="210">
        <v>30000</v>
      </c>
      <c r="J130" s="211"/>
    </row>
    <row r="131" spans="1:10" x14ac:dyDescent="0.25">
      <c r="A131" s="117" t="s">
        <v>110</v>
      </c>
      <c r="B131" s="118"/>
      <c r="C131" s="118"/>
      <c r="D131" s="118"/>
      <c r="E131" s="118"/>
      <c r="F131" s="118"/>
      <c r="G131" s="118"/>
      <c r="H131" s="119"/>
      <c r="I131" s="210"/>
      <c r="J131" s="211"/>
    </row>
    <row r="132" spans="1:10" x14ac:dyDescent="0.25">
      <c r="A132" s="117" t="s">
        <v>174</v>
      </c>
      <c r="B132" s="118"/>
      <c r="C132" s="118"/>
      <c r="D132" s="118"/>
      <c r="E132" s="118"/>
      <c r="F132" s="118"/>
      <c r="G132" s="118"/>
      <c r="H132" s="119"/>
      <c r="I132" s="210">
        <v>5000</v>
      </c>
      <c r="J132" s="211"/>
    </row>
    <row r="133" spans="1:10" x14ac:dyDescent="0.25">
      <c r="A133" s="117" t="s">
        <v>111</v>
      </c>
      <c r="B133" s="118"/>
      <c r="C133" s="118"/>
      <c r="D133" s="118"/>
      <c r="E133" s="118"/>
      <c r="F133" s="118"/>
      <c r="G133" s="118"/>
      <c r="H133" s="119"/>
      <c r="I133" s="210">
        <v>65000</v>
      </c>
      <c r="J133" s="211"/>
    </row>
    <row r="134" spans="1:10" ht="24.95" customHeight="1" x14ac:dyDescent="0.25">
      <c r="A134" s="117" t="s">
        <v>112</v>
      </c>
      <c r="B134" s="118"/>
      <c r="C134" s="118"/>
      <c r="D134" s="118"/>
      <c r="E134" s="118"/>
      <c r="F134" s="118"/>
      <c r="G134" s="118"/>
      <c r="H134" s="119"/>
      <c r="I134" s="210">
        <v>7500</v>
      </c>
      <c r="J134" s="211"/>
    </row>
    <row r="135" spans="1:10" x14ac:dyDescent="0.25">
      <c r="A135" s="117" t="s">
        <v>113</v>
      </c>
      <c r="B135" s="118"/>
      <c r="C135" s="118"/>
      <c r="D135" s="118"/>
      <c r="E135" s="118"/>
      <c r="F135" s="118"/>
      <c r="G135" s="118"/>
      <c r="H135" s="119"/>
      <c r="I135" s="210">
        <v>12000</v>
      </c>
      <c r="J135" s="211"/>
    </row>
    <row r="136" spans="1:10" x14ac:dyDescent="0.25">
      <c r="A136" s="117" t="s">
        <v>114</v>
      </c>
      <c r="B136" s="118"/>
      <c r="C136" s="118"/>
      <c r="D136" s="118"/>
      <c r="E136" s="118"/>
      <c r="F136" s="118"/>
      <c r="G136" s="118"/>
      <c r="H136" s="119"/>
      <c r="I136" s="210">
        <f>20000+15000</f>
        <v>35000</v>
      </c>
      <c r="J136" s="211"/>
    </row>
    <row r="137" spans="1:10" x14ac:dyDescent="0.25">
      <c r="A137" s="117" t="s">
        <v>115</v>
      </c>
      <c r="B137" s="118"/>
      <c r="C137" s="118"/>
      <c r="D137" s="118"/>
      <c r="E137" s="118"/>
      <c r="F137" s="118"/>
      <c r="G137" s="118"/>
      <c r="H137" s="119"/>
      <c r="I137" s="210">
        <f>6250</f>
        <v>6250</v>
      </c>
      <c r="J137" s="211"/>
    </row>
    <row r="138" spans="1:10" x14ac:dyDescent="0.25">
      <c r="A138" s="117" t="s">
        <v>116</v>
      </c>
      <c r="B138" s="118"/>
      <c r="C138" s="118"/>
      <c r="D138" s="118"/>
      <c r="E138" s="118"/>
      <c r="F138" s="118"/>
      <c r="G138" s="118"/>
      <c r="H138" s="119"/>
      <c r="I138" s="210">
        <v>15000</v>
      </c>
      <c r="J138" s="211"/>
    </row>
    <row r="139" spans="1:10" x14ac:dyDescent="0.25">
      <c r="A139" s="117" t="s">
        <v>117</v>
      </c>
      <c r="B139" s="118"/>
      <c r="C139" s="118"/>
      <c r="D139" s="118"/>
      <c r="E139" s="118"/>
      <c r="F139" s="118"/>
      <c r="G139" s="118"/>
      <c r="H139" s="119"/>
      <c r="I139" s="210"/>
      <c r="J139" s="211"/>
    </row>
    <row r="140" spans="1:10" x14ac:dyDescent="0.25">
      <c r="A140" s="117" t="s">
        <v>175</v>
      </c>
      <c r="B140" s="118"/>
      <c r="C140" s="118"/>
      <c r="D140" s="118"/>
      <c r="E140" s="118"/>
      <c r="F140" s="118"/>
      <c r="G140" s="118"/>
      <c r="H140" s="119"/>
      <c r="I140" s="210">
        <v>30000</v>
      </c>
      <c r="J140" s="211"/>
    </row>
    <row r="141" spans="1:10" x14ac:dyDescent="0.25">
      <c r="A141" s="117" t="s">
        <v>118</v>
      </c>
      <c r="B141" s="118"/>
      <c r="C141" s="118"/>
      <c r="D141" s="118"/>
      <c r="E141" s="118"/>
      <c r="F141" s="118"/>
      <c r="G141" s="118"/>
      <c r="H141" s="119"/>
      <c r="I141" s="210">
        <v>180000</v>
      </c>
      <c r="J141" s="211"/>
    </row>
    <row r="142" spans="1:10" x14ac:dyDescent="0.25">
      <c r="A142" s="117" t="s">
        <v>176</v>
      </c>
      <c r="B142" s="118"/>
      <c r="C142" s="118"/>
      <c r="D142" s="118"/>
      <c r="E142" s="118"/>
      <c r="F142" s="118"/>
      <c r="G142" s="118"/>
      <c r="H142" s="119"/>
      <c r="I142" s="210"/>
      <c r="J142" s="211"/>
    </row>
    <row r="143" spans="1:10" x14ac:dyDescent="0.25">
      <c r="A143" s="117" t="s">
        <v>119</v>
      </c>
      <c r="B143" s="118"/>
      <c r="C143" s="118"/>
      <c r="D143" s="118"/>
      <c r="E143" s="118"/>
      <c r="F143" s="118"/>
      <c r="G143" s="118"/>
      <c r="H143" s="119"/>
      <c r="I143" s="210">
        <v>60000</v>
      </c>
      <c r="J143" s="211"/>
    </row>
    <row r="144" spans="1:10" x14ac:dyDescent="0.25">
      <c r="A144" s="117" t="s">
        <v>120</v>
      </c>
      <c r="B144" s="118"/>
      <c r="C144" s="118"/>
      <c r="D144" s="118"/>
      <c r="E144" s="118"/>
      <c r="F144" s="118"/>
      <c r="G144" s="118"/>
      <c r="H144" s="119"/>
      <c r="I144" s="210"/>
      <c r="J144" s="211"/>
    </row>
    <row r="145" spans="1:10" x14ac:dyDescent="0.25">
      <c r="A145" s="117" t="s">
        <v>121</v>
      </c>
      <c r="B145" s="118"/>
      <c r="C145" s="118"/>
      <c r="D145" s="118"/>
      <c r="E145" s="118"/>
      <c r="F145" s="118"/>
      <c r="G145" s="118"/>
      <c r="H145" s="119"/>
      <c r="I145" s="210"/>
      <c r="J145" s="211"/>
    </row>
    <row r="146" spans="1:10" x14ac:dyDescent="0.25">
      <c r="A146" s="117" t="s">
        <v>177</v>
      </c>
      <c r="B146" s="118"/>
      <c r="C146" s="118"/>
      <c r="D146" s="118"/>
      <c r="E146" s="118"/>
      <c r="F146" s="118"/>
      <c r="G146" s="118"/>
      <c r="H146" s="119"/>
      <c r="I146" s="210">
        <v>10000</v>
      </c>
      <c r="J146" s="211"/>
    </row>
    <row r="147" spans="1:10" x14ac:dyDescent="0.25">
      <c r="A147" s="117" t="s">
        <v>178</v>
      </c>
      <c r="B147" s="118"/>
      <c r="C147" s="118"/>
      <c r="D147" s="118"/>
      <c r="E147" s="118"/>
      <c r="F147" s="118"/>
      <c r="G147" s="118"/>
      <c r="H147" s="119"/>
      <c r="I147" s="210"/>
      <c r="J147" s="211"/>
    </row>
    <row r="148" spans="1:10" x14ac:dyDescent="0.25">
      <c r="A148" s="117" t="s">
        <v>122</v>
      </c>
      <c r="B148" s="118"/>
      <c r="C148" s="118"/>
      <c r="D148" s="118"/>
      <c r="E148" s="118"/>
      <c r="F148" s="118"/>
      <c r="G148" s="118"/>
      <c r="H148" s="119"/>
      <c r="I148" s="210">
        <v>40000</v>
      </c>
      <c r="J148" s="211"/>
    </row>
    <row r="149" spans="1:10" x14ac:dyDescent="0.25">
      <c r="A149" s="117" t="s">
        <v>123</v>
      </c>
      <c r="B149" s="118"/>
      <c r="C149" s="118"/>
      <c r="D149" s="118"/>
      <c r="E149" s="118"/>
      <c r="F149" s="118"/>
      <c r="G149" s="118"/>
      <c r="H149" s="119"/>
      <c r="I149" s="210">
        <v>24000</v>
      </c>
      <c r="J149" s="211"/>
    </row>
    <row r="150" spans="1:10" ht="15.75" thickBot="1" x14ac:dyDescent="0.3">
      <c r="A150" s="205" t="s">
        <v>124</v>
      </c>
      <c r="B150" s="206"/>
      <c r="C150" s="206"/>
      <c r="D150" s="206"/>
      <c r="E150" s="206"/>
      <c r="F150" s="206"/>
      <c r="G150" s="206"/>
      <c r="H150" s="207"/>
      <c r="I150" s="208">
        <f>SUM(I111:J149)+I109</f>
        <v>1740100</v>
      </c>
      <c r="J150" s="209"/>
    </row>
    <row r="151" spans="1:10" ht="15.75" thickBot="1" x14ac:dyDescent="0.3">
      <c r="A151" s="128" t="s">
        <v>179</v>
      </c>
      <c r="B151" s="129"/>
      <c r="C151" s="129"/>
      <c r="D151" s="129"/>
      <c r="E151" s="129"/>
      <c r="F151" s="129"/>
      <c r="G151" s="129"/>
      <c r="H151" s="129"/>
      <c r="I151" s="129"/>
      <c r="J151" s="130"/>
    </row>
    <row r="152" spans="1:10" x14ac:dyDescent="0.25">
      <c r="A152" s="145" t="s">
        <v>125</v>
      </c>
      <c r="B152" s="146"/>
      <c r="C152" s="146"/>
      <c r="D152" s="146"/>
      <c r="E152" s="146"/>
      <c r="F152" s="146"/>
      <c r="G152" s="146"/>
      <c r="H152" s="147"/>
      <c r="I152" s="219">
        <f>IF(I88-I150&lt;=0,0,(I88-I150))</f>
        <v>181900</v>
      </c>
      <c r="J152" s="220"/>
    </row>
    <row r="153" spans="1:10" x14ac:dyDescent="0.25">
      <c r="A153" s="117" t="s">
        <v>180</v>
      </c>
      <c r="B153" s="118"/>
      <c r="C153" s="118"/>
      <c r="D153" s="118"/>
      <c r="E153" s="118"/>
      <c r="F153" s="118"/>
      <c r="G153" s="118"/>
      <c r="H153" s="119"/>
      <c r="I153" s="221">
        <f>IF(I150-I88&lt;=0,0,(I88-I150))</f>
        <v>0</v>
      </c>
      <c r="J153" s="222"/>
    </row>
    <row r="154" spans="1:10" x14ac:dyDescent="0.25">
      <c r="A154" s="117" t="s">
        <v>181</v>
      </c>
      <c r="B154" s="118"/>
      <c r="C154" s="118"/>
      <c r="D154" s="118"/>
      <c r="E154" s="118"/>
      <c r="F154" s="118"/>
      <c r="G154" s="118"/>
      <c r="H154" s="119"/>
      <c r="I154" s="210">
        <v>64000</v>
      </c>
      <c r="J154" s="211"/>
    </row>
    <row r="155" spans="1:10" x14ac:dyDescent="0.25">
      <c r="A155" s="117" t="s">
        <v>182</v>
      </c>
      <c r="B155" s="118"/>
      <c r="C155" s="118"/>
      <c r="D155" s="118"/>
      <c r="E155" s="118"/>
      <c r="F155" s="118"/>
      <c r="G155" s="118"/>
      <c r="H155" s="119"/>
      <c r="I155" s="210"/>
      <c r="J155" s="211"/>
    </row>
    <row r="156" spans="1:10" x14ac:dyDescent="0.25">
      <c r="A156" s="117" t="s">
        <v>183</v>
      </c>
      <c r="B156" s="118"/>
      <c r="C156" s="118"/>
      <c r="D156" s="118"/>
      <c r="E156" s="118"/>
      <c r="F156" s="118"/>
      <c r="G156" s="118"/>
      <c r="H156" s="119"/>
      <c r="I156" s="210"/>
      <c r="J156" s="211"/>
    </row>
    <row r="157" spans="1:10" x14ac:dyDescent="0.25">
      <c r="A157" s="117" t="s">
        <v>184</v>
      </c>
      <c r="B157" s="118"/>
      <c r="C157" s="118"/>
      <c r="D157" s="118"/>
      <c r="E157" s="118"/>
      <c r="F157" s="118"/>
      <c r="G157" s="118"/>
      <c r="H157" s="119"/>
      <c r="I157" s="210"/>
      <c r="J157" s="211"/>
    </row>
    <row r="158" spans="1:10" x14ac:dyDescent="0.25">
      <c r="A158" s="117" t="s">
        <v>185</v>
      </c>
      <c r="B158" s="118"/>
      <c r="C158" s="118"/>
      <c r="D158" s="118"/>
      <c r="E158" s="118"/>
      <c r="F158" s="118"/>
      <c r="G158" s="118"/>
      <c r="H158" s="119"/>
      <c r="I158" s="210"/>
      <c r="J158" s="211"/>
    </row>
    <row r="159" spans="1:10" x14ac:dyDescent="0.25">
      <c r="A159" s="117" t="s">
        <v>65</v>
      </c>
      <c r="B159" s="118"/>
      <c r="C159" s="118"/>
      <c r="D159" s="118"/>
      <c r="E159" s="118"/>
      <c r="F159" s="118"/>
      <c r="G159" s="118"/>
      <c r="H159" s="119"/>
      <c r="I159" s="210">
        <v>136599</v>
      </c>
      <c r="J159" s="211"/>
    </row>
    <row r="160" spans="1:10" x14ac:dyDescent="0.25">
      <c r="A160" s="117" t="s">
        <v>186</v>
      </c>
      <c r="B160" s="118"/>
      <c r="C160" s="118"/>
      <c r="D160" s="118"/>
      <c r="E160" s="118"/>
      <c r="F160" s="118"/>
      <c r="G160" s="118"/>
      <c r="H160" s="119"/>
      <c r="I160" s="232">
        <f>IF(I152=0,0,I152-I154+I155+I156+I157+I158+I159)</f>
        <v>254499</v>
      </c>
      <c r="J160" s="233"/>
    </row>
    <row r="161" spans="1:11" x14ac:dyDescent="0.25">
      <c r="A161" s="117" t="s">
        <v>126</v>
      </c>
      <c r="B161" s="118"/>
      <c r="C161" s="118"/>
      <c r="D161" s="118"/>
      <c r="E161" s="118"/>
      <c r="F161" s="118"/>
      <c r="G161" s="118"/>
      <c r="H161" s="119"/>
      <c r="I161" s="232">
        <f>IF(I153=0,0,I153+I154-I155-I156-I157-I158-I159)</f>
        <v>0</v>
      </c>
      <c r="J161" s="233"/>
    </row>
    <row r="162" spans="1:11" ht="15.75" thickBot="1" x14ac:dyDescent="0.3">
      <c r="A162" s="205" t="s">
        <v>187</v>
      </c>
      <c r="B162" s="206"/>
      <c r="C162" s="206"/>
      <c r="D162" s="206"/>
      <c r="E162" s="206"/>
      <c r="F162" s="206"/>
      <c r="G162" s="206"/>
      <c r="H162" s="207"/>
      <c r="I162" s="234">
        <f>I160*25%</f>
        <v>63624.75</v>
      </c>
      <c r="J162" s="235"/>
    </row>
    <row r="163" spans="1:11" ht="24.95" customHeight="1" thickBot="1" x14ac:dyDescent="0.3">
      <c r="A163" s="223" t="s">
        <v>127</v>
      </c>
      <c r="B163" s="224"/>
      <c r="C163" s="224"/>
      <c r="D163" s="224"/>
      <c r="E163" s="224"/>
      <c r="F163" s="225"/>
      <c r="G163" s="226" t="s">
        <v>128</v>
      </c>
      <c r="H163" s="225"/>
      <c r="I163" s="227" t="s">
        <v>129</v>
      </c>
      <c r="J163" s="228"/>
    </row>
    <row r="164" spans="1:11" ht="24.95" customHeight="1" x14ac:dyDescent="0.25">
      <c r="A164" s="200" t="s">
        <v>130</v>
      </c>
      <c r="B164" s="201"/>
      <c r="C164" s="201"/>
      <c r="D164" s="201"/>
      <c r="E164" s="201"/>
      <c r="F164" s="202"/>
      <c r="G164" s="229"/>
      <c r="H164" s="229"/>
      <c r="I164" s="230"/>
      <c r="J164" s="231"/>
    </row>
    <row r="165" spans="1:11" x14ac:dyDescent="0.25">
      <c r="A165" s="117" t="s">
        <v>188</v>
      </c>
      <c r="B165" s="118"/>
      <c r="C165" s="118"/>
      <c r="D165" s="118"/>
      <c r="E165" s="118"/>
      <c r="F165" s="119"/>
      <c r="G165" s="120"/>
      <c r="H165" s="120"/>
      <c r="I165" s="210"/>
      <c r="J165" s="211"/>
    </row>
    <row r="166" spans="1:11" x14ac:dyDescent="0.25">
      <c r="A166" s="117" t="s">
        <v>189</v>
      </c>
      <c r="B166" s="118"/>
      <c r="C166" s="118"/>
      <c r="D166" s="118"/>
      <c r="E166" s="118"/>
      <c r="F166" s="119"/>
      <c r="G166" s="120"/>
      <c r="H166" s="120"/>
      <c r="I166" s="210"/>
      <c r="J166" s="211"/>
    </row>
    <row r="167" spans="1:11" x14ac:dyDescent="0.25">
      <c r="A167" s="117" t="s">
        <v>190</v>
      </c>
      <c r="B167" s="118"/>
      <c r="C167" s="118"/>
      <c r="D167" s="118"/>
      <c r="E167" s="118"/>
      <c r="F167" s="119"/>
      <c r="G167" s="120"/>
      <c r="H167" s="120"/>
      <c r="I167" s="210"/>
      <c r="J167" s="211"/>
    </row>
    <row r="168" spans="1:11" x14ac:dyDescent="0.25">
      <c r="A168" s="117" t="s">
        <v>191</v>
      </c>
      <c r="B168" s="118"/>
      <c r="C168" s="118"/>
      <c r="D168" s="118"/>
      <c r="E168" s="118"/>
      <c r="F168" s="119"/>
      <c r="G168" s="120"/>
      <c r="H168" s="120"/>
      <c r="I168" s="210"/>
      <c r="J168" s="211"/>
    </row>
    <row r="169" spans="1:11" x14ac:dyDescent="0.25">
      <c r="A169" s="131" t="s">
        <v>192</v>
      </c>
      <c r="B169" s="132"/>
      <c r="C169" s="132"/>
      <c r="D169" s="132"/>
      <c r="E169" s="132"/>
      <c r="F169" s="133"/>
      <c r="G169" s="120"/>
      <c r="H169" s="120"/>
      <c r="I169" s="210"/>
      <c r="J169" s="211"/>
    </row>
    <row r="170" spans="1:11" x14ac:dyDescent="0.25">
      <c r="A170" s="131" t="s">
        <v>193</v>
      </c>
      <c r="B170" s="132"/>
      <c r="C170" s="25"/>
      <c r="D170" s="238"/>
      <c r="E170" s="239"/>
      <c r="F170" s="240"/>
      <c r="G170" s="120"/>
      <c r="H170" s="120"/>
      <c r="I170" s="210"/>
      <c r="J170" s="211"/>
    </row>
    <row r="171" spans="1:11" x14ac:dyDescent="0.25">
      <c r="A171" s="236" t="s">
        <v>194</v>
      </c>
      <c r="B171" s="237"/>
      <c r="C171" s="237"/>
      <c r="D171" s="238"/>
      <c r="E171" s="239"/>
      <c r="F171" s="240"/>
      <c r="G171" s="112"/>
      <c r="H171" s="113"/>
      <c r="I171" s="210"/>
      <c r="J171" s="211"/>
    </row>
    <row r="172" spans="1:11" x14ac:dyDescent="0.25">
      <c r="A172" s="241" t="s">
        <v>131</v>
      </c>
      <c r="B172" s="242"/>
      <c r="C172" s="242"/>
      <c r="D172" s="242"/>
      <c r="E172" s="242"/>
      <c r="F172" s="242"/>
      <c r="G172" s="242"/>
      <c r="H172" s="243"/>
      <c r="I172" s="244">
        <f>SUM(I164:J171)</f>
        <v>0</v>
      </c>
      <c r="J172" s="245"/>
    </row>
    <row r="173" spans="1:11" x14ac:dyDescent="0.25">
      <c r="A173" s="246" t="s">
        <v>195</v>
      </c>
      <c r="B173" s="247"/>
      <c r="C173" s="247"/>
      <c r="D173" s="247"/>
      <c r="E173" s="247"/>
      <c r="F173" s="247"/>
      <c r="G173" s="247"/>
      <c r="H173" s="248"/>
      <c r="I173" s="244">
        <f>IF(I162-I172&lt;=0,0,(I162-I172))</f>
        <v>63624.75</v>
      </c>
      <c r="J173" s="245"/>
    </row>
    <row r="174" spans="1:11" x14ac:dyDescent="0.25">
      <c r="A174" s="117" t="s">
        <v>132</v>
      </c>
      <c r="B174" s="118"/>
      <c r="C174" s="118"/>
      <c r="D174" s="118"/>
      <c r="E174" s="118"/>
      <c r="F174" s="118"/>
      <c r="G174" s="118"/>
      <c r="H174" s="119"/>
      <c r="I174" s="210">
        <v>40000</v>
      </c>
      <c r="J174" s="211"/>
    </row>
    <row r="175" spans="1:11" x14ac:dyDescent="0.25">
      <c r="A175" s="117" t="s">
        <v>196</v>
      </c>
      <c r="B175" s="118"/>
      <c r="C175" s="118"/>
      <c r="D175" s="118"/>
      <c r="E175" s="118"/>
      <c r="F175" s="118"/>
      <c r="G175" s="118"/>
      <c r="H175" s="119"/>
      <c r="I175" s="210"/>
      <c r="J175" s="211"/>
    </row>
    <row r="176" spans="1:11" x14ac:dyDescent="0.25">
      <c r="A176" s="246" t="s">
        <v>197</v>
      </c>
      <c r="B176" s="247"/>
      <c r="C176" s="247"/>
      <c r="D176" s="247"/>
      <c r="E176" s="247"/>
      <c r="F176" s="247"/>
      <c r="G176" s="247"/>
      <c r="H176" s="248"/>
      <c r="I176" s="249">
        <f>IF(K176&lt;=0,"0",(I173-I174-I175))</f>
        <v>23624.75</v>
      </c>
      <c r="J176" s="250"/>
      <c r="K176" s="34">
        <f>I173-I174-I175</f>
        <v>23624.75</v>
      </c>
    </row>
    <row r="177" spans="1:10" ht="15.75" thickBot="1" x14ac:dyDescent="0.3">
      <c r="A177" s="251" t="s">
        <v>133</v>
      </c>
      <c r="B177" s="252"/>
      <c r="C177" s="252"/>
      <c r="D177" s="252"/>
      <c r="E177" s="252"/>
      <c r="F177" s="252"/>
      <c r="G177" s="252"/>
      <c r="H177" s="253"/>
      <c r="I177" s="254">
        <f>IF(I175+I174-I173&lt;=0,0,(I175+I174-I173))</f>
        <v>0</v>
      </c>
      <c r="J177" s="255"/>
    </row>
    <row r="178" spans="1:10" ht="15.75" thickBot="1" x14ac:dyDescent="0.3">
      <c r="A178" s="256"/>
      <c r="B178" s="257"/>
      <c r="C178" s="257"/>
      <c r="D178" s="257"/>
      <c r="E178" s="257"/>
      <c r="F178" s="257"/>
      <c r="G178" s="257"/>
      <c r="H178" s="257"/>
      <c r="I178" s="257"/>
      <c r="J178" s="258"/>
    </row>
    <row r="179" spans="1:10" x14ac:dyDescent="0.25">
      <c r="A179" s="99" t="s">
        <v>198</v>
      </c>
      <c r="B179" s="100"/>
      <c r="C179" s="100"/>
      <c r="D179" s="100"/>
      <c r="E179" s="100"/>
      <c r="F179" s="100"/>
      <c r="G179" s="100"/>
      <c r="H179" s="100"/>
      <c r="I179" s="100"/>
      <c r="J179" s="101"/>
    </row>
    <row r="180" spans="1:10" ht="15.75" thickBot="1" x14ac:dyDescent="0.3">
      <c r="A180" s="262" t="s">
        <v>199</v>
      </c>
      <c r="B180" s="263"/>
      <c r="C180" s="263"/>
      <c r="D180" s="263"/>
      <c r="E180" s="263"/>
      <c r="F180" s="263"/>
      <c r="G180" s="263"/>
      <c r="H180" s="263"/>
      <c r="I180" s="263"/>
      <c r="J180" s="264"/>
    </row>
    <row r="181" spans="1:10" x14ac:dyDescent="0.25">
      <c r="A181" s="265" t="s">
        <v>200</v>
      </c>
      <c r="B181" s="266"/>
      <c r="C181" s="266"/>
      <c r="D181" s="266"/>
      <c r="E181" s="266"/>
      <c r="F181" s="266"/>
      <c r="G181" s="266"/>
      <c r="H181" s="267"/>
      <c r="I181" s="268"/>
      <c r="J181" s="269"/>
    </row>
    <row r="182" spans="1:10" x14ac:dyDescent="0.25">
      <c r="A182" s="272" t="s">
        <v>38</v>
      </c>
      <c r="B182" s="273"/>
      <c r="C182" s="273"/>
      <c r="D182" s="273"/>
      <c r="E182" s="273"/>
      <c r="F182" s="273"/>
      <c r="G182" s="273"/>
      <c r="H182" s="274"/>
      <c r="I182" s="270"/>
      <c r="J182" s="271"/>
    </row>
    <row r="183" spans="1:10" x14ac:dyDescent="0.25">
      <c r="A183" s="236" t="s">
        <v>39</v>
      </c>
      <c r="B183" s="237"/>
      <c r="C183" s="237"/>
      <c r="D183" s="237"/>
      <c r="E183" s="237"/>
      <c r="F183" s="237"/>
      <c r="G183" s="237"/>
      <c r="H183" s="275"/>
      <c r="I183" s="212"/>
      <c r="J183" s="213"/>
    </row>
    <row r="184" spans="1:10" x14ac:dyDescent="0.25">
      <c r="A184" s="117" t="s">
        <v>40</v>
      </c>
      <c r="B184" s="118"/>
      <c r="C184" s="118"/>
      <c r="D184" s="118"/>
      <c r="E184" s="118"/>
      <c r="F184" s="118"/>
      <c r="G184" s="118"/>
      <c r="H184" s="119"/>
      <c r="I184" s="244">
        <f>IF(I176-I183&lt;=0,0,(I176-I183))</f>
        <v>23624.75</v>
      </c>
      <c r="J184" s="245"/>
    </row>
    <row r="185" spans="1:10" ht="15.75" thickBot="1" x14ac:dyDescent="0.3">
      <c r="A185" s="259" t="s">
        <v>201</v>
      </c>
      <c r="B185" s="260"/>
      <c r="C185" s="260"/>
      <c r="D185" s="260"/>
      <c r="E185" s="260"/>
      <c r="F185" s="260"/>
      <c r="G185" s="260"/>
      <c r="H185" s="261"/>
      <c r="I185" s="244">
        <f>IF(I183-I176&lt;=0,0,(I183-I176))</f>
        <v>0</v>
      </c>
      <c r="J185" s="245"/>
    </row>
    <row r="186" spans="1:10" ht="15.75" thickBot="1" x14ac:dyDescent="0.3">
      <c r="A186" s="125"/>
      <c r="B186" s="126"/>
      <c r="C186" s="126"/>
      <c r="D186" s="126"/>
      <c r="E186" s="126"/>
      <c r="F186" s="126"/>
      <c r="G186" s="126"/>
      <c r="H186" s="126"/>
      <c r="I186" s="126"/>
      <c r="J186" s="127"/>
    </row>
    <row r="187" spans="1:10" x14ac:dyDescent="0.25">
      <c r="A187" s="99" t="s">
        <v>202</v>
      </c>
      <c r="B187" s="100"/>
      <c r="C187" s="100"/>
      <c r="D187" s="100"/>
      <c r="E187" s="100"/>
      <c r="F187" s="100"/>
      <c r="G187" s="100"/>
      <c r="H187" s="100"/>
      <c r="I187" s="100"/>
      <c r="J187" s="101"/>
    </row>
    <row r="188" spans="1:10" ht="15.75" thickBot="1" x14ac:dyDescent="0.3">
      <c r="A188" s="262" t="s">
        <v>41</v>
      </c>
      <c r="B188" s="263"/>
      <c r="C188" s="263"/>
      <c r="D188" s="263"/>
      <c r="E188" s="263"/>
      <c r="F188" s="263"/>
      <c r="G188" s="263"/>
      <c r="H188" s="263"/>
      <c r="I188" s="263"/>
      <c r="J188" s="264"/>
    </row>
    <row r="189" spans="1:10" x14ac:dyDescent="0.25">
      <c r="A189" s="265" t="s">
        <v>203</v>
      </c>
      <c r="B189" s="266"/>
      <c r="C189" s="266"/>
      <c r="D189" s="266"/>
      <c r="E189" s="266"/>
      <c r="F189" s="266"/>
      <c r="G189" s="266"/>
      <c r="H189" s="267"/>
      <c r="I189" s="276"/>
      <c r="J189" s="277"/>
    </row>
    <row r="190" spans="1:10" ht="15.75" thickBot="1" x14ac:dyDescent="0.3">
      <c r="A190" s="182" t="s">
        <v>42</v>
      </c>
      <c r="B190" s="183"/>
      <c r="C190" s="183"/>
      <c r="D190" s="183"/>
      <c r="E190" s="183"/>
      <c r="F190" s="183"/>
      <c r="G190" s="26"/>
      <c r="H190" s="26"/>
      <c r="I190" s="278"/>
      <c r="J190" s="279"/>
    </row>
    <row r="191" spans="1:10" x14ac:dyDescent="0.25">
      <c r="A191" s="265" t="s">
        <v>204</v>
      </c>
      <c r="B191" s="266"/>
      <c r="C191" s="266"/>
      <c r="D191" s="266"/>
      <c r="E191" s="266"/>
      <c r="F191" s="266"/>
      <c r="G191" s="266"/>
      <c r="H191" s="267"/>
      <c r="I191" s="280"/>
      <c r="J191" s="281"/>
    </row>
    <row r="192" spans="1:10" ht="24.95" customHeight="1" thickBot="1" x14ac:dyDescent="0.3">
      <c r="A192" s="182" t="s">
        <v>205</v>
      </c>
      <c r="B192" s="183"/>
      <c r="C192" s="183"/>
      <c r="D192" s="183"/>
      <c r="E192" s="183"/>
      <c r="F192" s="183"/>
      <c r="G192" s="183"/>
      <c r="H192" s="184"/>
      <c r="I192" s="282"/>
      <c r="J192" s="283"/>
    </row>
    <row r="193" spans="1:10" x14ac:dyDescent="0.25">
      <c r="A193" s="200" t="s">
        <v>43</v>
      </c>
      <c r="B193" s="201"/>
      <c r="C193" s="201"/>
      <c r="D193" s="201"/>
      <c r="E193" s="201"/>
      <c r="F193" s="201"/>
      <c r="G193" s="201"/>
      <c r="H193" s="202"/>
      <c r="I193" s="210"/>
      <c r="J193" s="211"/>
    </row>
    <row r="194" spans="1:10" x14ac:dyDescent="0.25">
      <c r="A194" s="117" t="s">
        <v>44</v>
      </c>
      <c r="B194" s="118"/>
      <c r="C194" s="118"/>
      <c r="D194" s="118"/>
      <c r="E194" s="118"/>
      <c r="F194" s="118"/>
      <c r="G194" s="118"/>
      <c r="H194" s="119"/>
      <c r="I194" s="210"/>
      <c r="J194" s="211"/>
    </row>
    <row r="195" spans="1:10" x14ac:dyDescent="0.25">
      <c r="A195" s="117" t="s">
        <v>45</v>
      </c>
      <c r="B195" s="118"/>
      <c r="C195" s="118"/>
      <c r="D195" s="118"/>
      <c r="E195" s="118"/>
      <c r="F195" s="118"/>
      <c r="G195" s="118"/>
      <c r="H195" s="119"/>
      <c r="I195" s="210"/>
      <c r="J195" s="211"/>
    </row>
    <row r="196" spans="1:10" x14ac:dyDescent="0.25">
      <c r="A196" s="117" t="s">
        <v>46</v>
      </c>
      <c r="B196" s="118"/>
      <c r="C196" s="118"/>
      <c r="D196" s="118"/>
      <c r="E196" s="118"/>
      <c r="F196" s="118"/>
      <c r="G196" s="118"/>
      <c r="H196" s="119"/>
      <c r="I196" s="210"/>
      <c r="J196" s="211"/>
    </row>
    <row r="197" spans="1:10" x14ac:dyDescent="0.25">
      <c r="A197" s="117" t="s">
        <v>47</v>
      </c>
      <c r="B197" s="118"/>
      <c r="C197" s="118"/>
      <c r="D197" s="118"/>
      <c r="E197" s="118"/>
      <c r="F197" s="118"/>
      <c r="G197" s="118"/>
      <c r="H197" s="119"/>
      <c r="I197" s="210"/>
      <c r="J197" s="211"/>
    </row>
    <row r="198" spans="1:10" x14ac:dyDescent="0.25">
      <c r="A198" s="117" t="s">
        <v>48</v>
      </c>
      <c r="B198" s="118"/>
      <c r="C198" s="118"/>
      <c r="D198" s="118"/>
      <c r="E198" s="118"/>
      <c r="F198" s="118"/>
      <c r="G198" s="118"/>
      <c r="H198" s="119"/>
      <c r="I198" s="289">
        <f>SUM(I193:J197)</f>
        <v>0</v>
      </c>
      <c r="J198" s="290"/>
    </row>
    <row r="199" spans="1:10" ht="15.75" thickBot="1" x14ac:dyDescent="0.3">
      <c r="A199" s="205" t="s">
        <v>49</v>
      </c>
      <c r="B199" s="206"/>
      <c r="C199" s="206"/>
      <c r="D199" s="206"/>
      <c r="E199" s="206"/>
      <c r="F199" s="206"/>
      <c r="G199" s="206"/>
      <c r="H199" s="207"/>
      <c r="I199" s="244">
        <f>I184+I198</f>
        <v>23624.75</v>
      </c>
      <c r="J199" s="245"/>
    </row>
    <row r="200" spans="1:10" ht="15.75" thickBot="1" x14ac:dyDescent="0.3">
      <c r="A200" s="125"/>
      <c r="B200" s="126"/>
      <c r="C200" s="126"/>
      <c r="D200" s="126"/>
      <c r="E200" s="126"/>
      <c r="F200" s="126"/>
      <c r="G200" s="126"/>
      <c r="H200" s="126"/>
      <c r="I200" s="126"/>
      <c r="J200" s="127"/>
    </row>
    <row r="201" spans="1:10" ht="15.75" thickBot="1" x14ac:dyDescent="0.3">
      <c r="A201" s="114" t="s">
        <v>206</v>
      </c>
      <c r="B201" s="115"/>
      <c r="C201" s="115"/>
      <c r="D201" s="115"/>
      <c r="E201" s="115"/>
      <c r="F201" s="115"/>
      <c r="G201" s="115"/>
      <c r="H201" s="115"/>
      <c r="I201" s="115"/>
      <c r="J201" s="116"/>
    </row>
    <row r="202" spans="1:10" x14ac:dyDescent="0.25">
      <c r="A202" s="284" t="s">
        <v>207</v>
      </c>
      <c r="B202" s="285"/>
      <c r="C202" s="285"/>
      <c r="D202" s="285"/>
      <c r="E202" s="285"/>
      <c r="F202" s="285"/>
      <c r="G202" s="285"/>
      <c r="H202" s="286"/>
      <c r="I202" s="287"/>
      <c r="J202" s="288"/>
    </row>
    <row r="203" spans="1:10" x14ac:dyDescent="0.25">
      <c r="A203" s="236" t="s">
        <v>50</v>
      </c>
      <c r="B203" s="237"/>
      <c r="C203" s="237"/>
      <c r="D203" s="237"/>
      <c r="E203" s="237"/>
      <c r="F203" s="237"/>
      <c r="G203" s="237"/>
      <c r="H203" s="275"/>
      <c r="I203" s="304"/>
      <c r="J203" s="305"/>
    </row>
    <row r="204" spans="1:10" ht="15.75" thickBot="1" x14ac:dyDescent="0.3">
      <c r="A204" s="259" t="s">
        <v>51</v>
      </c>
      <c r="B204" s="260"/>
      <c r="C204" s="260"/>
      <c r="D204" s="260"/>
      <c r="E204" s="260"/>
      <c r="F204" s="260"/>
      <c r="G204" s="260"/>
      <c r="H204" s="261"/>
      <c r="I204" s="306"/>
      <c r="J204" s="307"/>
    </row>
    <row r="205" spans="1:10" ht="15.75" thickBot="1" x14ac:dyDescent="0.3">
      <c r="A205" s="162"/>
      <c r="B205" s="163"/>
      <c r="C205" s="163"/>
      <c r="D205" s="163"/>
      <c r="E205" s="163"/>
      <c r="F205" s="163"/>
      <c r="G205" s="163"/>
      <c r="H205" s="163"/>
      <c r="I205" s="163"/>
      <c r="J205" s="164"/>
    </row>
    <row r="206" spans="1:10" x14ac:dyDescent="0.25">
      <c r="A206" s="99" t="s">
        <v>208</v>
      </c>
      <c r="B206" s="100"/>
      <c r="C206" s="100"/>
      <c r="D206" s="100"/>
      <c r="E206" s="100"/>
      <c r="F206" s="100"/>
      <c r="G206" s="100"/>
      <c r="H206" s="100"/>
      <c r="I206" s="100"/>
      <c r="J206" s="101"/>
    </row>
    <row r="207" spans="1:10" x14ac:dyDescent="0.25">
      <c r="A207" s="291" t="s">
        <v>52</v>
      </c>
      <c r="B207" s="292"/>
      <c r="C207" s="292"/>
      <c r="D207" s="292"/>
      <c r="E207" s="292"/>
      <c r="F207" s="292"/>
      <c r="G207" s="292"/>
      <c r="H207" s="292"/>
      <c r="I207" s="292"/>
      <c r="J207" s="293"/>
    </row>
    <row r="208" spans="1:10" ht="20.100000000000001" customHeight="1" x14ac:dyDescent="0.25">
      <c r="A208" s="294" t="s">
        <v>209</v>
      </c>
      <c r="B208" s="295"/>
      <c r="C208" s="295"/>
      <c r="D208" s="295"/>
      <c r="E208" s="295"/>
      <c r="F208" s="295"/>
      <c r="G208" s="295"/>
      <c r="H208" s="295"/>
      <c r="I208" s="295"/>
      <c r="J208" s="296"/>
    </row>
    <row r="209" spans="1:10" x14ac:dyDescent="0.25">
      <c r="A209" s="297" t="s">
        <v>210</v>
      </c>
      <c r="B209" s="298"/>
      <c r="C209" s="298"/>
      <c r="D209" s="298"/>
      <c r="E209" s="298"/>
      <c r="F209" s="298"/>
      <c r="G209" s="298"/>
      <c r="H209" s="299"/>
      <c r="I209" s="300"/>
      <c r="J209" s="301"/>
    </row>
    <row r="210" spans="1:10" x14ac:dyDescent="0.25">
      <c r="A210" s="297" t="s">
        <v>211</v>
      </c>
      <c r="B210" s="298"/>
      <c r="C210" s="298"/>
      <c r="D210" s="298"/>
      <c r="E210" s="298"/>
      <c r="F210" s="298"/>
      <c r="G210" s="298"/>
      <c r="H210" s="299"/>
      <c r="I210" s="302"/>
      <c r="J210" s="303"/>
    </row>
    <row r="211" spans="1:10" x14ac:dyDescent="0.25">
      <c r="A211" s="297" t="s">
        <v>212</v>
      </c>
      <c r="B211" s="298"/>
      <c r="C211" s="298"/>
      <c r="D211" s="298"/>
      <c r="E211" s="298"/>
      <c r="F211" s="298"/>
      <c r="G211" s="298"/>
      <c r="H211" s="299"/>
      <c r="I211" s="302"/>
      <c r="J211" s="303"/>
    </row>
    <row r="212" spans="1:10" x14ac:dyDescent="0.25">
      <c r="A212" s="297" t="s">
        <v>213</v>
      </c>
      <c r="B212" s="298"/>
      <c r="C212" s="298"/>
      <c r="D212" s="298"/>
      <c r="E212" s="298"/>
      <c r="F212" s="298"/>
      <c r="G212" s="298"/>
      <c r="H212" s="299"/>
      <c r="I212" s="302"/>
      <c r="J212" s="303"/>
    </row>
    <row r="213" spans="1:10" x14ac:dyDescent="0.25">
      <c r="A213" s="284" t="s">
        <v>134</v>
      </c>
      <c r="B213" s="285"/>
      <c r="C213" s="285"/>
      <c r="D213" s="285"/>
      <c r="E213" s="285"/>
      <c r="F213" s="285"/>
      <c r="G213" s="285"/>
      <c r="H213" s="317"/>
      <c r="I213" s="318"/>
      <c r="J213" s="319"/>
    </row>
    <row r="214" spans="1:10" x14ac:dyDescent="0.25">
      <c r="A214" s="310" t="s">
        <v>214</v>
      </c>
      <c r="B214" s="311"/>
      <c r="C214" s="311"/>
      <c r="D214" s="311"/>
      <c r="E214" s="311"/>
      <c r="F214" s="311"/>
      <c r="G214" s="311"/>
      <c r="H214" s="311"/>
      <c r="I214" s="311"/>
      <c r="J214" s="312"/>
    </row>
    <row r="215" spans="1:10" ht="15.75" thickBot="1" x14ac:dyDescent="0.3">
      <c r="A215" s="313" t="s">
        <v>53</v>
      </c>
      <c r="B215" s="314"/>
      <c r="C215" s="314"/>
      <c r="D215" s="314"/>
      <c r="E215" s="314"/>
      <c r="F215" s="314"/>
      <c r="G215" s="314"/>
      <c r="H215" s="314"/>
      <c r="I215" s="314"/>
      <c r="J215" s="315"/>
    </row>
    <row r="216" spans="1:10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</row>
    <row r="217" spans="1:10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</row>
    <row r="224" spans="1:10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</row>
    <row r="226" spans="1:10" ht="9.9499999999999993" customHeight="1" x14ac:dyDescent="0.25">
      <c r="A226" s="4"/>
      <c r="B226" s="4"/>
      <c r="C226" s="316"/>
      <c r="D226" s="316"/>
      <c r="E226" s="316"/>
      <c r="F226" s="4"/>
      <c r="G226" s="4"/>
      <c r="H226" s="4"/>
      <c r="I226" s="4"/>
      <c r="J226" s="4"/>
    </row>
    <row r="227" spans="1:10" ht="9.9499999999999993" customHeight="1" x14ac:dyDescent="0.25">
      <c r="A227" s="4"/>
      <c r="B227" s="320" t="str">
        <f>B1</f>
        <v>ISR ANUAL</v>
      </c>
      <c r="C227" s="320"/>
      <c r="D227" s="320"/>
      <c r="E227" s="320"/>
      <c r="F227" s="4"/>
      <c r="G227" s="4"/>
      <c r="H227" s="4"/>
      <c r="I227" s="4"/>
      <c r="J227" s="4"/>
    </row>
    <row r="228" spans="1:10" ht="9.9499999999999993" customHeight="1" x14ac:dyDescent="0.25">
      <c r="A228" s="4"/>
      <c r="B228" s="320" t="str">
        <f>I4</f>
        <v>00 000 000 000</v>
      </c>
      <c r="C228" s="320"/>
      <c r="D228" s="320"/>
      <c r="E228" s="320"/>
      <c r="F228" s="4"/>
      <c r="G228" s="4"/>
      <c r="H228" s="4"/>
      <c r="I228" s="4"/>
      <c r="J228" s="4"/>
    </row>
    <row r="229" spans="1:10" ht="9.9499999999999993" customHeight="1" x14ac:dyDescent="0.25">
      <c r="A229" s="4"/>
      <c r="B229" s="320">
        <f>E18</f>
        <v>2015</v>
      </c>
      <c r="C229" s="320"/>
      <c r="D229" s="320"/>
      <c r="E229" s="320"/>
      <c r="F229" s="4"/>
      <c r="G229" s="4"/>
      <c r="H229" s="4"/>
      <c r="I229" s="4"/>
      <c r="J229" s="4"/>
    </row>
    <row r="230" spans="1:10" ht="9.9499999999999993" customHeight="1" x14ac:dyDescent="0.25">
      <c r="A230" s="4"/>
      <c r="B230" s="33"/>
      <c r="C230" s="320">
        <f>D10</f>
        <v>1234567</v>
      </c>
      <c r="D230" s="320"/>
      <c r="E230" s="320"/>
      <c r="F230" s="4"/>
      <c r="G230" s="4"/>
      <c r="H230" s="4"/>
      <c r="I230" s="4"/>
      <c r="J230" s="4"/>
    </row>
    <row r="231" spans="1:10" ht="9.9499999999999993" customHeight="1" x14ac:dyDescent="0.25">
      <c r="A231" s="4"/>
      <c r="B231" s="320" t="str">
        <f>E12</f>
        <v>Empresa ABCZ, S.A.</v>
      </c>
      <c r="C231" s="320"/>
      <c r="D231" s="320"/>
      <c r="E231" s="320"/>
      <c r="F231" s="4"/>
      <c r="G231" s="4"/>
      <c r="H231" s="4"/>
      <c r="I231" s="4"/>
      <c r="J231" s="4"/>
    </row>
    <row r="232" spans="1:10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</row>
    <row r="233" spans="1:10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</row>
    <row r="234" spans="1:10" x14ac:dyDescent="0.25">
      <c r="A234" s="4"/>
      <c r="B234" s="4"/>
      <c r="C234" s="4"/>
      <c r="D234" s="4"/>
      <c r="E234" s="4"/>
      <c r="F234" s="4"/>
      <c r="I234" s="4"/>
      <c r="J234" s="4"/>
    </row>
    <row r="235" spans="1:10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</row>
    <row r="236" spans="1:10" ht="18.75" x14ac:dyDescent="0.3">
      <c r="A236" s="4"/>
      <c r="B236" s="4"/>
      <c r="C236" s="4"/>
      <c r="D236" s="4"/>
      <c r="E236" s="4"/>
      <c r="F236" s="4"/>
      <c r="G236" s="308">
        <f>I199</f>
        <v>23624.75</v>
      </c>
      <c r="H236" s="309"/>
      <c r="I236" s="4"/>
      <c r="J236" s="4"/>
    </row>
    <row r="237" spans="1:10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</row>
    <row r="238" spans="1:10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</row>
    <row r="239" spans="1:10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</row>
    <row r="240" spans="1:10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</row>
    <row r="241" spans="1:10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</row>
  </sheetData>
  <mergeCells count="410">
    <mergeCell ref="G236:H236"/>
    <mergeCell ref="A214:J214"/>
    <mergeCell ref="A215:J215"/>
    <mergeCell ref="C226:E226"/>
    <mergeCell ref="A211:H211"/>
    <mergeCell ref="I211:J211"/>
    <mergeCell ref="A212:H212"/>
    <mergeCell ref="I212:J212"/>
    <mergeCell ref="A213:H213"/>
    <mergeCell ref="I213:J213"/>
    <mergeCell ref="B227:E227"/>
    <mergeCell ref="B228:E228"/>
    <mergeCell ref="B229:E229"/>
    <mergeCell ref="C230:E230"/>
    <mergeCell ref="B231:E231"/>
    <mergeCell ref="A207:J207"/>
    <mergeCell ref="A208:J208"/>
    <mergeCell ref="A209:H209"/>
    <mergeCell ref="I209:J209"/>
    <mergeCell ref="A210:H210"/>
    <mergeCell ref="I210:J210"/>
    <mergeCell ref="A203:H203"/>
    <mergeCell ref="I203:J203"/>
    <mergeCell ref="A204:H204"/>
    <mergeCell ref="I204:J204"/>
    <mergeCell ref="A205:J205"/>
    <mergeCell ref="A206:J206"/>
    <mergeCell ref="A199:H199"/>
    <mergeCell ref="I199:J199"/>
    <mergeCell ref="A200:J200"/>
    <mergeCell ref="A201:J201"/>
    <mergeCell ref="A202:H202"/>
    <mergeCell ref="I202:J202"/>
    <mergeCell ref="A196:H196"/>
    <mergeCell ref="I196:J196"/>
    <mergeCell ref="A197:H197"/>
    <mergeCell ref="I197:J197"/>
    <mergeCell ref="A198:H198"/>
    <mergeCell ref="I198:J198"/>
    <mergeCell ref="A193:H193"/>
    <mergeCell ref="I193:J193"/>
    <mergeCell ref="A194:H194"/>
    <mergeCell ref="I194:J194"/>
    <mergeCell ref="A195:H195"/>
    <mergeCell ref="I195:J195"/>
    <mergeCell ref="A188:J188"/>
    <mergeCell ref="A189:H189"/>
    <mergeCell ref="I189:J190"/>
    <mergeCell ref="A190:F190"/>
    <mergeCell ref="A191:H191"/>
    <mergeCell ref="I191:J192"/>
    <mergeCell ref="A192:H192"/>
    <mergeCell ref="A184:H184"/>
    <mergeCell ref="I184:J184"/>
    <mergeCell ref="A185:H185"/>
    <mergeCell ref="I185:J185"/>
    <mergeCell ref="A186:J186"/>
    <mergeCell ref="A187:J187"/>
    <mergeCell ref="A180:J180"/>
    <mergeCell ref="A181:H181"/>
    <mergeCell ref="I181:J182"/>
    <mergeCell ref="A182:H182"/>
    <mergeCell ref="A183:H183"/>
    <mergeCell ref="I183:J183"/>
    <mergeCell ref="A176:H176"/>
    <mergeCell ref="I176:J176"/>
    <mergeCell ref="A177:H177"/>
    <mergeCell ref="I177:J177"/>
    <mergeCell ref="A178:J178"/>
    <mergeCell ref="A179:J179"/>
    <mergeCell ref="A173:H173"/>
    <mergeCell ref="I173:J173"/>
    <mergeCell ref="A174:H174"/>
    <mergeCell ref="I174:J174"/>
    <mergeCell ref="A175:H175"/>
    <mergeCell ref="I175:J175"/>
    <mergeCell ref="A171:C171"/>
    <mergeCell ref="D171:F171"/>
    <mergeCell ref="G171:H171"/>
    <mergeCell ref="I171:J171"/>
    <mergeCell ref="A172:H172"/>
    <mergeCell ref="I172:J172"/>
    <mergeCell ref="A169:F169"/>
    <mergeCell ref="G169:H169"/>
    <mergeCell ref="I169:J169"/>
    <mergeCell ref="A170:B170"/>
    <mergeCell ref="D170:F170"/>
    <mergeCell ref="G170:H170"/>
    <mergeCell ref="I170:J170"/>
    <mergeCell ref="A167:F167"/>
    <mergeCell ref="G167:H167"/>
    <mergeCell ref="I167:J167"/>
    <mergeCell ref="A168:F168"/>
    <mergeCell ref="G168:H168"/>
    <mergeCell ref="I168:J168"/>
    <mergeCell ref="A165:F165"/>
    <mergeCell ref="G165:H165"/>
    <mergeCell ref="I165:J165"/>
    <mergeCell ref="A166:F166"/>
    <mergeCell ref="G166:H166"/>
    <mergeCell ref="I166:J166"/>
    <mergeCell ref="A163:F163"/>
    <mergeCell ref="G163:H163"/>
    <mergeCell ref="I163:J163"/>
    <mergeCell ref="A164:F164"/>
    <mergeCell ref="G164:H164"/>
    <mergeCell ref="I164:J164"/>
    <mergeCell ref="A160:H160"/>
    <mergeCell ref="I160:J160"/>
    <mergeCell ref="A161:H161"/>
    <mergeCell ref="I161:J161"/>
    <mergeCell ref="A162:H162"/>
    <mergeCell ref="I162:J162"/>
    <mergeCell ref="A157:H157"/>
    <mergeCell ref="I157:J157"/>
    <mergeCell ref="A158:H158"/>
    <mergeCell ref="I158:J158"/>
    <mergeCell ref="A159:H159"/>
    <mergeCell ref="I159:J159"/>
    <mergeCell ref="A154:H154"/>
    <mergeCell ref="I154:J154"/>
    <mergeCell ref="A155:H155"/>
    <mergeCell ref="I155:J155"/>
    <mergeCell ref="A156:H156"/>
    <mergeCell ref="I156:J156"/>
    <mergeCell ref="A150:H150"/>
    <mergeCell ref="I150:J150"/>
    <mergeCell ref="A151:J151"/>
    <mergeCell ref="A152:H152"/>
    <mergeCell ref="I152:J152"/>
    <mergeCell ref="A153:H153"/>
    <mergeCell ref="I153:J153"/>
    <mergeCell ref="A147:H147"/>
    <mergeCell ref="I147:J147"/>
    <mergeCell ref="A148:H148"/>
    <mergeCell ref="I148:J148"/>
    <mergeCell ref="A149:H149"/>
    <mergeCell ref="I149:J149"/>
    <mergeCell ref="A144:H144"/>
    <mergeCell ref="I144:J144"/>
    <mergeCell ref="A145:H145"/>
    <mergeCell ref="I145:J145"/>
    <mergeCell ref="A146:H146"/>
    <mergeCell ref="I146:J146"/>
    <mergeCell ref="A141:H141"/>
    <mergeCell ref="I141:J141"/>
    <mergeCell ref="A142:H142"/>
    <mergeCell ref="I142:J142"/>
    <mergeCell ref="A143:H143"/>
    <mergeCell ref="I143:J143"/>
    <mergeCell ref="A138:H138"/>
    <mergeCell ref="I138:J138"/>
    <mergeCell ref="A139:H139"/>
    <mergeCell ref="I139:J139"/>
    <mergeCell ref="A140:H140"/>
    <mergeCell ref="I140:J140"/>
    <mergeCell ref="A135:H135"/>
    <mergeCell ref="I135:J135"/>
    <mergeCell ref="A136:H136"/>
    <mergeCell ref="I136:J136"/>
    <mergeCell ref="A137:H137"/>
    <mergeCell ref="I137:J137"/>
    <mergeCell ref="A132:H132"/>
    <mergeCell ref="I132:J132"/>
    <mergeCell ref="A133:H133"/>
    <mergeCell ref="I133:J133"/>
    <mergeCell ref="A134:H134"/>
    <mergeCell ref="I134:J134"/>
    <mergeCell ref="A129:H129"/>
    <mergeCell ref="I129:J129"/>
    <mergeCell ref="A130:H130"/>
    <mergeCell ref="I130:J130"/>
    <mergeCell ref="A131:H131"/>
    <mergeCell ref="I131:J131"/>
    <mergeCell ref="A126:H126"/>
    <mergeCell ref="I126:J126"/>
    <mergeCell ref="A127:H127"/>
    <mergeCell ref="I127:J127"/>
    <mergeCell ref="A128:H128"/>
    <mergeCell ref="I128:J128"/>
    <mergeCell ref="A123:H123"/>
    <mergeCell ref="I123:J123"/>
    <mergeCell ref="A124:H124"/>
    <mergeCell ref="I124:J124"/>
    <mergeCell ref="A125:H125"/>
    <mergeCell ref="I125:J125"/>
    <mergeCell ref="A120:H120"/>
    <mergeCell ref="I120:J120"/>
    <mergeCell ref="A121:H121"/>
    <mergeCell ref="I121:J121"/>
    <mergeCell ref="A122:H122"/>
    <mergeCell ref="I122:J122"/>
    <mergeCell ref="A117:H117"/>
    <mergeCell ref="I117:J117"/>
    <mergeCell ref="A118:H118"/>
    <mergeCell ref="I118:J118"/>
    <mergeCell ref="A119:H119"/>
    <mergeCell ref="I119:J119"/>
    <mergeCell ref="A114:H114"/>
    <mergeCell ref="I114:J114"/>
    <mergeCell ref="A115:H115"/>
    <mergeCell ref="I115:J115"/>
    <mergeCell ref="A116:H116"/>
    <mergeCell ref="I116:J116"/>
    <mergeCell ref="A110:J110"/>
    <mergeCell ref="A111:H111"/>
    <mergeCell ref="I111:J111"/>
    <mergeCell ref="A112:H112"/>
    <mergeCell ref="I112:J112"/>
    <mergeCell ref="A113:H113"/>
    <mergeCell ref="I113:J113"/>
    <mergeCell ref="A107:H107"/>
    <mergeCell ref="I107:J107"/>
    <mergeCell ref="A108:H108"/>
    <mergeCell ref="I108:J108"/>
    <mergeCell ref="A109:H109"/>
    <mergeCell ref="I109:J109"/>
    <mergeCell ref="A103:H103"/>
    <mergeCell ref="I103:J103"/>
    <mergeCell ref="A104:J104"/>
    <mergeCell ref="A105:H105"/>
    <mergeCell ref="I105:J105"/>
    <mergeCell ref="A106:H106"/>
    <mergeCell ref="I106:J106"/>
    <mergeCell ref="A99:J99"/>
    <mergeCell ref="A100:H100"/>
    <mergeCell ref="I100:J100"/>
    <mergeCell ref="A101:H101"/>
    <mergeCell ref="I101:J101"/>
    <mergeCell ref="A102:H102"/>
    <mergeCell ref="I102:J102"/>
    <mergeCell ref="A96:H96"/>
    <mergeCell ref="I96:J96"/>
    <mergeCell ref="A97:H97"/>
    <mergeCell ref="I97:J97"/>
    <mergeCell ref="A98:H98"/>
    <mergeCell ref="I98:J98"/>
    <mergeCell ref="A93:H93"/>
    <mergeCell ref="I93:J93"/>
    <mergeCell ref="A94:H94"/>
    <mergeCell ref="I94:J94"/>
    <mergeCell ref="A95:H95"/>
    <mergeCell ref="I95:J95"/>
    <mergeCell ref="A89:J89"/>
    <mergeCell ref="A90:J90"/>
    <mergeCell ref="A91:H91"/>
    <mergeCell ref="I91:J91"/>
    <mergeCell ref="A92:H92"/>
    <mergeCell ref="I92:J92"/>
    <mergeCell ref="A86:H86"/>
    <mergeCell ref="I86:J86"/>
    <mergeCell ref="A87:H87"/>
    <mergeCell ref="I87:J87"/>
    <mergeCell ref="A88:H88"/>
    <mergeCell ref="I88:J88"/>
    <mergeCell ref="A83:H83"/>
    <mergeCell ref="I83:J83"/>
    <mergeCell ref="A84:H84"/>
    <mergeCell ref="I84:J84"/>
    <mergeCell ref="A85:H85"/>
    <mergeCell ref="I85:J85"/>
    <mergeCell ref="A80:H80"/>
    <mergeCell ref="I80:J80"/>
    <mergeCell ref="A81:H81"/>
    <mergeCell ref="I81:J81"/>
    <mergeCell ref="A82:H82"/>
    <mergeCell ref="I82:J82"/>
    <mergeCell ref="A77:H77"/>
    <mergeCell ref="I77:J77"/>
    <mergeCell ref="A78:H78"/>
    <mergeCell ref="I78:J78"/>
    <mergeCell ref="A79:H79"/>
    <mergeCell ref="I79:J79"/>
    <mergeCell ref="A74:H74"/>
    <mergeCell ref="I74:J74"/>
    <mergeCell ref="A75:H75"/>
    <mergeCell ref="I75:J75"/>
    <mergeCell ref="A76:H76"/>
    <mergeCell ref="I76:J76"/>
    <mergeCell ref="A71:H71"/>
    <mergeCell ref="I71:J71"/>
    <mergeCell ref="A72:H72"/>
    <mergeCell ref="I72:J72"/>
    <mergeCell ref="A73:H73"/>
    <mergeCell ref="I73:J73"/>
    <mergeCell ref="G59:H59"/>
    <mergeCell ref="I59:J59"/>
    <mergeCell ref="A66:F66"/>
    <mergeCell ref="G66:H66"/>
    <mergeCell ref="A67:H67"/>
    <mergeCell ref="I67:J67"/>
    <mergeCell ref="A31:J31"/>
    <mergeCell ref="D32:D46"/>
    <mergeCell ref="A44:B44"/>
    <mergeCell ref="A45:B46"/>
    <mergeCell ref="C45:C46"/>
    <mergeCell ref="E46:H46"/>
    <mergeCell ref="I42:J42"/>
    <mergeCell ref="A43:B43"/>
    <mergeCell ref="E43:H43"/>
    <mergeCell ref="I43:J43"/>
    <mergeCell ref="E44:H44"/>
    <mergeCell ref="E45:H45"/>
    <mergeCell ref="A40:B40"/>
    <mergeCell ref="E40:H40"/>
    <mergeCell ref="A41:B41"/>
    <mergeCell ref="E41:H41"/>
    <mergeCell ref="A42:B42"/>
    <mergeCell ref="E42:H42"/>
    <mergeCell ref="A20:J20"/>
    <mergeCell ref="A23:J23"/>
    <mergeCell ref="I24:J25"/>
    <mergeCell ref="A26:F26"/>
    <mergeCell ref="G26:H26"/>
    <mergeCell ref="A28:J28"/>
    <mergeCell ref="A29:J29"/>
    <mergeCell ref="A30:J30"/>
    <mergeCell ref="A25:H25"/>
    <mergeCell ref="A27:H27"/>
    <mergeCell ref="I26:J27"/>
    <mergeCell ref="A21:J21"/>
    <mergeCell ref="A22:J22"/>
    <mergeCell ref="A24:H24"/>
    <mergeCell ref="A69:J69"/>
    <mergeCell ref="A70:J70"/>
    <mergeCell ref="A51:H51"/>
    <mergeCell ref="I51:J51"/>
    <mergeCell ref="A52:H52"/>
    <mergeCell ref="I52:J52"/>
    <mergeCell ref="A65:H65"/>
    <mergeCell ref="I65:J65"/>
    <mergeCell ref="I66:J66"/>
    <mergeCell ref="A68:J68"/>
    <mergeCell ref="A62:H62"/>
    <mergeCell ref="I62:J62"/>
    <mergeCell ref="A63:H63"/>
    <mergeCell ref="I63:J63"/>
    <mergeCell ref="A64:H64"/>
    <mergeCell ref="I64:J64"/>
    <mergeCell ref="A60:H60"/>
    <mergeCell ref="I60:J60"/>
    <mergeCell ref="A61:H61"/>
    <mergeCell ref="I61:J61"/>
    <mergeCell ref="A58:F58"/>
    <mergeCell ref="G58:H58"/>
    <mergeCell ref="I58:J58"/>
    <mergeCell ref="A59:F59"/>
    <mergeCell ref="I56:J56"/>
    <mergeCell ref="A56:H56"/>
    <mergeCell ref="I57:J57"/>
    <mergeCell ref="A55:J55"/>
    <mergeCell ref="A57:F57"/>
    <mergeCell ref="G57:H57"/>
    <mergeCell ref="A53:H53"/>
    <mergeCell ref="A50:H50"/>
    <mergeCell ref="I50:J50"/>
    <mergeCell ref="I53:J53"/>
    <mergeCell ref="A54:J54"/>
    <mergeCell ref="A49:H49"/>
    <mergeCell ref="I49:J49"/>
    <mergeCell ref="A48:J48"/>
    <mergeCell ref="I46:J46"/>
    <mergeCell ref="A47:J47"/>
    <mergeCell ref="I41:J41"/>
    <mergeCell ref="I44:J44"/>
    <mergeCell ref="I45:J45"/>
    <mergeCell ref="I38:J38"/>
    <mergeCell ref="I39:J39"/>
    <mergeCell ref="I40:J40"/>
    <mergeCell ref="A38:B38"/>
    <mergeCell ref="E38:H38"/>
    <mergeCell ref="A39:B39"/>
    <mergeCell ref="E39:H39"/>
    <mergeCell ref="I36:J36"/>
    <mergeCell ref="I37:J37"/>
    <mergeCell ref="A36:B36"/>
    <mergeCell ref="E36:H36"/>
    <mergeCell ref="A37:B37"/>
    <mergeCell ref="E37:H37"/>
    <mergeCell ref="I32:J32"/>
    <mergeCell ref="I33:J33"/>
    <mergeCell ref="A32:B32"/>
    <mergeCell ref="E32:H32"/>
    <mergeCell ref="A33:B33"/>
    <mergeCell ref="E33:H33"/>
    <mergeCell ref="A34:B34"/>
    <mergeCell ref="E34:H34"/>
    <mergeCell ref="I34:J34"/>
    <mergeCell ref="A35:B35"/>
    <mergeCell ref="E35:H35"/>
    <mergeCell ref="I35:J35"/>
    <mergeCell ref="A14:J14"/>
    <mergeCell ref="A15:J15"/>
    <mergeCell ref="A16:J16"/>
    <mergeCell ref="E18:F18"/>
    <mergeCell ref="A7:J7"/>
    <mergeCell ref="A9:J9"/>
    <mergeCell ref="D10:F10"/>
    <mergeCell ref="A11:J11"/>
    <mergeCell ref="A12:D12"/>
    <mergeCell ref="E12:J12"/>
    <mergeCell ref="B1:H1"/>
    <mergeCell ref="I1:J1"/>
    <mergeCell ref="B2:H4"/>
    <mergeCell ref="I2:J2"/>
    <mergeCell ref="A3:A6"/>
    <mergeCell ref="I3:J3"/>
    <mergeCell ref="I4:J4"/>
    <mergeCell ref="B5:H6"/>
    <mergeCell ref="I5:J6"/>
  </mergeCells>
  <dataValidations count="28">
    <dataValidation type="decimal" operator="greaterThan" allowBlank="1" showInputMessage="1" showErrorMessage="1" error="No puede ingresar números negativos " sqref="I32:J46 C32:C45 I49:I52 G66:H66 I61:J61 G57:H57 I56:J56 I71:I87">
      <formula1>-1</formula1>
    </dataValidation>
    <dataValidation type="whole" allowBlank="1" showInputMessage="1" showErrorMessage="1" sqref="I204:J204">
      <formula1>2013</formula1>
      <formula2>2100</formula2>
    </dataValidation>
    <dataValidation type="date" allowBlank="1" showInputMessage="1" showErrorMessage="1" sqref="I191:J192">
      <formula1>41640</formula1>
      <formula2>45657</formula2>
    </dataValidation>
    <dataValidation type="textLength" allowBlank="1" showInputMessage="1" showErrorMessage="1" error="Ingrese un número de 11 dígitos" sqref="I181">
      <formula1>0</formula1>
      <formula2>11</formula2>
    </dataValidation>
    <dataValidation operator="greaterThan" allowBlank="1" showInputMessage="1" showErrorMessage="1" error="Ingrese número de resolución" sqref="C170 D170:F171"/>
    <dataValidation type="decimal" operator="greaterThan" allowBlank="1" showInputMessage="1" showErrorMessage="1" error="No puede ingresar números negativos  " sqref="I91:J94 G164:H164 I156:J159 I154:J154 I145:J149 I174:J175 I183:J183 I105:J107 I97:J97 I100:J102 I111:J115 I117:J139 I141:J141 G166:H170">
      <formula1>-1</formula1>
    </dataValidation>
    <dataValidation type="date" allowBlank="1" showInputMessage="1" showErrorMessage="1" error="Debe ingresar una fecha" sqref="I209:J209">
      <formula1>41275</formula1>
      <formula2>45291</formula2>
    </dataValidation>
    <dataValidation type="list" allowBlank="1" showInputMessage="1" showErrorMessage="1" sqref="I213:J213">
      <formula1>$L$217:$L$221</formula1>
    </dataValidation>
    <dataValidation type="decimal" operator="lessThanOrEqual" allowBlank="1" showInputMessage="1" showErrorMessage="1" error="No puede ingresar un valor mayor al 3% de la renta bruta" sqref="I143:J143">
      <formula1>L90</formula1>
    </dataValidation>
    <dataValidation type="decimal" operator="lessThanOrEqual" allowBlank="1" showInputMessage="1" showErrorMessage="1" error="No puede ingresar un valor mayor al 5% de la renta bruta" sqref="I144:J144">
      <formula1>L89</formula1>
    </dataValidation>
    <dataValidation type="decimal" operator="lessThanOrEqual" allowBlank="1" showInputMessage="1" showErrorMessage="1" error="No puede ingresar un valor mayor al 5% de la renta bruta" sqref="I142:J142">
      <formula1>L89</formula1>
    </dataValidation>
    <dataValidation type="decimal" operator="lessThanOrEqual" allowBlank="1" showInputMessage="1" showErrorMessage="1" error="No puede ingresar un valor mayor al 5% de la renta bruta" prompt="No puede ingresar un valor mayor al 5% de la Renta Bruta ni mayor a Q500,000.00" sqref="I140:J140">
      <formula1>L89</formula1>
    </dataValidation>
    <dataValidation type="decimal" operator="lessThanOrEqual" allowBlank="1" showInputMessage="1" showErrorMessage="1" error="No puede un valor mayor al 10% de la renta bruta" sqref="I116:J116">
      <formula1>L88</formula1>
    </dataValidation>
    <dataValidation type="decimal" allowBlank="1" showInputMessage="1" error="El total de acreditamientos no puede ser mayor al impuesto determinado" sqref="I172:J172">
      <formula1>0</formula1>
      <formula2>I162</formula2>
    </dataValidation>
    <dataValidation type="decimal" operator="lessThanOrEqual" allowBlank="1" showInputMessage="1" showErrorMessage="1" error="Error. Esta casilla  debe ser igual o menor que la casilla “  Otros según MINECO SALDO”" sqref="I171:J171">
      <formula1>G171</formula1>
    </dataValidation>
    <dataValidation type="decimal" operator="lessThanOrEqual" allowBlank="1" showInputMessage="1" showErrorMessage="1" error="Error. Esta casilla  debe ser igual o menor que la casilla “ (-) Otros SALDO”" sqref="I170:J170 I193:J197">
      <formula1>G170</formula1>
    </dataValidation>
    <dataValidation type="decimal" operator="lessThanOrEqual" allowBlank="1" showInputMessage="1" showErrorMessage="1" error="Error. Esta casilla  debe ser igual o menor que la casilla “ (-) Incentivos forestales  SALDO”" sqref="I169:J169">
      <formula1>G169</formula1>
    </dataValidation>
    <dataValidation type="decimal" operator="lessThanOrEqual" allowBlank="1" showInputMessage="1" showErrorMessage="1" error="Error. Esta casilla  debe ser igual o menor que la casilla “ ISET SALDO”" sqref="I168:J168">
      <formula1>G168</formula1>
    </dataValidation>
    <dataValidation type="decimal" operator="lessThanOrEqual" allowBlank="1" showInputMessage="1" showErrorMessage="1" error="Error. Esta casilla  debe ser igual o menor que la casilla “  Incentivo por inversión de fuentes nuevas y renovables  SALDO”" sqref="I167:J167">
      <formula1>G167</formula1>
    </dataValidation>
    <dataValidation type="decimal" operator="lessThanOrEqual" allowBlank="1" showInputMessage="1" showErrorMessage="1" error="Error. Esta casilla  debe ser igual o menor que la casilla “ IEMA SALDO”" sqref="I166:J166">
      <formula1>G166</formula1>
    </dataValidation>
    <dataValidation type="decimal" operator="lessThanOrEqual" allowBlank="1" showInputMessage="1" showErrorMessage="1" error="Error. Esta casilla  debe ser igual o menor que la casilla “ IETAAP SALDO”" sqref="I165:J165">
      <formula1>G165</formula1>
    </dataValidation>
    <dataValidation type="decimal" operator="lessThanOrEqual" allowBlank="1" showInputMessage="1" showErrorMessage="1" error="Error. Esta casilla  debe ser igual o menor que la casilla “Impuesto de Solidaridad SALDO”" sqref="I164:J164">
      <formula1>G164</formula1>
    </dataValidation>
    <dataValidation type="decimal" operator="lessThanOrEqual" allowBlank="1" showInputMessage="1" showErrorMessage="1" error="Error. Los costos y gastos para generar rentas exentas no pueden superar el costo de ventas y total de gastos." sqref="I155:J155">
      <formula1>K155</formula1>
    </dataValidation>
    <dataValidation type="decimal" operator="lessThanOrEqual" allowBlank="1" showInputMessage="1" showErrorMessage="1" error="Error. El inventario final no puede ser mayor al inventario inicial, más compras, importaciones." sqref="I108:J108">
      <formula1>K108</formula1>
    </dataValidation>
    <dataValidation type="decimal" operator="lessThanOrEqual" allowBlank="1" showInputMessage="1" showErrorMessage="1" error="Error. El valor del inventario final no puede ser mayor al valor del inventario inicial más compras, importaciones y gastos sobre compras." sqref="I96:J96">
      <formula1>K96</formula1>
    </dataValidation>
    <dataValidation type="decimal" allowBlank="1" showInputMessage="1" showErrorMessage="1" error="Error. El valor de rebajas y devoluciones no puede ser mayor al valor de  inventario inicial más compras, importaciones y gastos sobre compras ni número negativo._x000a_" sqref="I95:J95">
      <formula1>0</formula1>
      <formula2>K95</formula2>
    </dataValidation>
    <dataValidation type="decimal" allowBlank="1" showInputMessage="1" showErrorMessage="1" error="Error. La Amortización acumulada no puede ser mayor al costo del bien." sqref="G59:H59">
      <formula1>0</formula1>
      <formula2>G57</formula2>
    </dataValidation>
    <dataValidation type="decimal" allowBlank="1" showInputMessage="1" showErrorMessage="1" error="Error. La Depreciación acumulada no puede ser mayor al costo del bien." sqref="G58:H58">
      <formula1>0</formula1>
      <formula2>G57</formula2>
    </dataValidation>
  </dataValidations>
  <hyperlinks>
    <hyperlink ref="G26:H26" r:id="rId1" display=" Ver listado de códigos"/>
  </hyperlinks>
  <pageMargins left="0.7" right="0.7" top="0.75" bottom="0.75" header="0.3" footer="0.3"/>
  <pageSetup scale="65" fitToHeight="0" orientation="portrait" r:id="rId2"/>
  <ignoredErrors>
    <ignoredError sqref="I63 I65 I88 I98 I103 I109 I152:J153 I162 I172 I173:J173 I175:J175 I184:I185 I198:I199 I155:J158 J154 I160:J161 J159 I176:J177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Ernesto</dc:creator>
  <cp:lastModifiedBy>Jose Ernesto</cp:lastModifiedBy>
  <cp:lastPrinted>2015-05-12T01:32:18Z</cp:lastPrinted>
  <dcterms:created xsi:type="dcterms:W3CDTF">2015-05-11T16:01:43Z</dcterms:created>
  <dcterms:modified xsi:type="dcterms:W3CDTF">2015-05-12T14:37:50Z</dcterms:modified>
</cp:coreProperties>
</file>